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75" windowHeight="8925" activeTab="2"/>
  </bookViews>
  <sheets>
    <sheet name="Tab č. 1 Kokořov" sheetId="1" r:id="rId1"/>
    <sheet name="Tab č. 2 Kokořov" sheetId="2" r:id="rId2"/>
    <sheet name="Tab č.3 Kokořov" sheetId="3" r:id="rId3"/>
  </sheets>
  <definedNames>
    <definedName name="_xlnm.Print_Titles" localSheetId="0">'Tab č. 1 Kokořov'!$5:$9</definedName>
    <definedName name="_xlnm.Print_Area" localSheetId="0">'Tab č. 1 Kokořov'!$A$1:$J$143</definedName>
  </definedNames>
  <calcPr fullCalcOnLoad="1"/>
</workbook>
</file>

<file path=xl/comments1.xml><?xml version="1.0" encoding="utf-8"?>
<comments xmlns="http://schemas.openxmlformats.org/spreadsheetml/2006/main">
  <authors>
    <author>Architektonick? studio Hysek</author>
  </authors>
  <commentList>
    <comment ref="I142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I128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I132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<sst xmlns="http://schemas.openxmlformats.org/spreadsheetml/2006/main" count="622" uniqueCount="173">
  <si>
    <t>les</t>
  </si>
  <si>
    <r>
      <t>m</t>
    </r>
    <r>
      <rPr>
        <b/>
        <vertAlign val="superscript"/>
        <sz val="8"/>
        <rFont val="Arial CE"/>
        <family val="2"/>
      </rPr>
      <t>2</t>
    </r>
  </si>
  <si>
    <t>SOUPIS LOKALIT - ZÁBOR</t>
  </si>
  <si>
    <t xml:space="preserve">akce :  </t>
  </si>
  <si>
    <t>Parcela</t>
  </si>
  <si>
    <t>Výměra</t>
  </si>
  <si>
    <t>Druh</t>
  </si>
  <si>
    <t>BPEJ</t>
  </si>
  <si>
    <t>Třída</t>
  </si>
  <si>
    <t>LV</t>
  </si>
  <si>
    <t>čís.</t>
  </si>
  <si>
    <t>pozemku</t>
  </si>
  <si>
    <t>ochrany</t>
  </si>
  <si>
    <t>zahrada</t>
  </si>
  <si>
    <t>orná půda</t>
  </si>
  <si>
    <t>Mezisoučet</t>
  </si>
  <si>
    <t xml:space="preserve"> -</t>
  </si>
  <si>
    <t>POŽADAVKY NOVÝCH FUNKČNÍCH SOUBORŮ NA PLOCHY</t>
  </si>
  <si>
    <t>Funkční soubor</t>
  </si>
  <si>
    <r>
      <t xml:space="preserve">   Zemědělská půda ( 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 xml:space="preserve"> )</t>
    </r>
  </si>
  <si>
    <t>celk.</t>
  </si>
  <si>
    <t>celková</t>
  </si>
  <si>
    <t xml:space="preserve">Celkem </t>
  </si>
  <si>
    <t>Poznámka</t>
  </si>
  <si>
    <t>Umístění</t>
  </si>
  <si>
    <t>IV.</t>
  </si>
  <si>
    <t>I.</t>
  </si>
  <si>
    <t>trvalý travní porost</t>
  </si>
  <si>
    <t>III.</t>
  </si>
  <si>
    <t>V.</t>
  </si>
  <si>
    <t>k. ú. :</t>
  </si>
  <si>
    <t>mimo SZÚ</t>
  </si>
  <si>
    <t>Požadavky nových funkčních souborů na plochy dle tříd ochrany zemědělské půdy</t>
  </si>
  <si>
    <t>%</t>
  </si>
  <si>
    <t>II.</t>
  </si>
  <si>
    <t>Výměra celkem</t>
  </si>
  <si>
    <t>Třída ochrany</t>
  </si>
  <si>
    <t>Výměra zemědělské půdy</t>
  </si>
  <si>
    <t>Výměra nezemědělské půdy</t>
  </si>
  <si>
    <t>Přehled BPEJ</t>
  </si>
  <si>
    <r>
      <t>Výměra ( 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 xml:space="preserve"> )</t>
    </r>
  </si>
  <si>
    <r>
      <t xml:space="preserve">  Výměra nezem. půdy (m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)</t>
    </r>
  </si>
  <si>
    <r>
      <t>Výměra (m</t>
    </r>
    <r>
      <rPr>
        <b/>
        <vertAlign val="superscript"/>
        <sz val="12"/>
        <color indexed="8"/>
        <rFont val="Arial CE"/>
        <family val="2"/>
      </rPr>
      <t>2</t>
    </r>
    <r>
      <rPr>
        <b/>
        <sz val="12"/>
        <color indexed="8"/>
        <rFont val="Arial CE"/>
        <family val="2"/>
      </rPr>
      <t>)</t>
    </r>
  </si>
  <si>
    <t>vodní plocha</t>
  </si>
  <si>
    <t>č.</t>
  </si>
  <si>
    <t>M.z.ú.</t>
  </si>
  <si>
    <t>V.z.ú.</t>
  </si>
  <si>
    <t>Návrhové lokality</t>
  </si>
  <si>
    <t xml:space="preserve">¨¨ </t>
  </si>
  <si>
    <t>Veřejně prospěšné stavby</t>
  </si>
  <si>
    <t>KO</t>
  </si>
  <si>
    <t>část odvodnění</t>
  </si>
  <si>
    <t>neplodná půda</t>
  </si>
  <si>
    <t>CELKEM LOKALITY</t>
  </si>
  <si>
    <t>kód</t>
  </si>
  <si>
    <t>CELKEM VPS</t>
  </si>
  <si>
    <t>CELKEM ZÁBORY</t>
  </si>
  <si>
    <t>v ZÚ</t>
  </si>
  <si>
    <t>mimo ZÚ</t>
  </si>
  <si>
    <t>Zábory pro lokality</t>
  </si>
  <si>
    <t>VS</t>
  </si>
  <si>
    <t>514/3</t>
  </si>
  <si>
    <t>TI</t>
  </si>
  <si>
    <t>lesní pozemek</t>
  </si>
  <si>
    <t>Územní plán Žinkovy</t>
  </si>
  <si>
    <t>KOKOŘOV</t>
  </si>
  <si>
    <t>odvodnění</t>
  </si>
  <si>
    <t>521/1</t>
  </si>
  <si>
    <t>550/1</t>
  </si>
  <si>
    <t>Z 2.1_ MEZI SILNICEMI     Výroba a služby    VS</t>
  </si>
  <si>
    <t xml:space="preserve">Z 2.1 - Mezisoučet </t>
  </si>
  <si>
    <t>603/1</t>
  </si>
  <si>
    <t>1123</t>
  </si>
  <si>
    <t>1124</t>
  </si>
  <si>
    <t>1128</t>
  </si>
  <si>
    <t>1129</t>
  </si>
  <si>
    <t>část</t>
  </si>
  <si>
    <t>1326/2</t>
  </si>
  <si>
    <r>
      <t>Ostatní plochy funkčně využité  458m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</si>
  <si>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Z 2.3_ POD SILNICÍ     Bydlení a řemeslo    BŘ</t>
  </si>
  <si>
    <t xml:space="preserve">Z 2.3 - Mezisoučet </t>
  </si>
  <si>
    <t>438</t>
  </si>
  <si>
    <t xml:space="preserve">Z3 - Mezisoučet </t>
  </si>
  <si>
    <t>Z 2.2_ ZA POTOKEM    Bydlení       BV</t>
  </si>
  <si>
    <t>B</t>
  </si>
  <si>
    <t>939/1</t>
  </si>
  <si>
    <t>942</t>
  </si>
  <si>
    <t>13</t>
  </si>
  <si>
    <t>14</t>
  </si>
  <si>
    <t>1109</t>
  </si>
  <si>
    <t>1113/1</t>
  </si>
  <si>
    <t>1113/2</t>
  </si>
  <si>
    <t>1114/1</t>
  </si>
  <si>
    <t>1117/1</t>
  </si>
  <si>
    <t>1117/2</t>
  </si>
  <si>
    <t>1118/1</t>
  </si>
  <si>
    <r>
      <t>Ostatní plochy funkčně využité 10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- bez záboru.</t>
    </r>
  </si>
  <si>
    <t>Z 2.4_  VE VSI    Bydlení      BV</t>
  </si>
  <si>
    <t xml:space="preserve">Z 2.4 - Mezisoučet </t>
  </si>
  <si>
    <r>
      <t>Ostatní plochy funkčně využité 261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- bez záboru.</t>
    </r>
  </si>
  <si>
    <t xml:space="preserve">Z 2.5 - Mezisoučet </t>
  </si>
  <si>
    <t>Účelové komunikace v krajině</t>
  </si>
  <si>
    <t>386</t>
  </si>
  <si>
    <t>1399</t>
  </si>
  <si>
    <t>389/1</t>
  </si>
  <si>
    <t>389/65</t>
  </si>
  <si>
    <t>393/1</t>
  </si>
  <si>
    <r>
      <t>Ostatní plochy funkčně využité 1833m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</si>
  <si>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 xml:space="preserve"> </t>
  </si>
  <si>
    <t>447/1</t>
  </si>
  <si>
    <t>448</t>
  </si>
  <si>
    <t>451/1</t>
  </si>
  <si>
    <t>453/2</t>
  </si>
  <si>
    <t>454</t>
  </si>
  <si>
    <t>456/2</t>
  </si>
  <si>
    <t>450</t>
  </si>
  <si>
    <t>702/1</t>
  </si>
  <si>
    <t>686</t>
  </si>
  <si>
    <t>920</t>
  </si>
  <si>
    <t>931</t>
  </si>
  <si>
    <t>640</t>
  </si>
  <si>
    <t>668</t>
  </si>
  <si>
    <t>847/1</t>
  </si>
  <si>
    <t>876</t>
  </si>
  <si>
    <r>
      <t>Ostatní plochy funkčně využité 664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</si>
  <si>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1143</t>
  </si>
  <si>
    <t>1146</t>
  </si>
  <si>
    <t>1147</t>
  </si>
  <si>
    <t>1186/1</t>
  </si>
  <si>
    <t>1283</t>
  </si>
  <si>
    <t>1363</t>
  </si>
  <si>
    <r>
      <t>Ostatní plochy funkčně využité 126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</si>
  <si>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4</t>
  </si>
  <si>
    <r>
      <t>Ostatní plochy funkčně využité 16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</si>
  <si>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r>
      <t>Ostatní plochy funkčně využité 171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</si>
  <si>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D - Výroba a služby - VS</t>
  </si>
  <si>
    <t>E - Technická vybavenost - TI</t>
  </si>
  <si>
    <t>F - Doprava - KO</t>
  </si>
  <si>
    <t>akce :   Územní plán ŽINKOVY - návrh</t>
  </si>
  <si>
    <t>k. ú. :   Kokořov</t>
  </si>
  <si>
    <t>Celkem k. ú. KOKOŘOV</t>
  </si>
  <si>
    <t xml:space="preserve">Celkový zábor - lokality + VPS </t>
  </si>
  <si>
    <t>akce : Územní plán ŽINKOVY - návrh</t>
  </si>
  <si>
    <t>k. ú.  : KOKOŘOV</t>
  </si>
  <si>
    <t>A - Bydlení - BI, BŘ</t>
  </si>
  <si>
    <t>Z 1.2_V BŘEZÍ    Bydlení    BI</t>
  </si>
  <si>
    <t>331/2</t>
  </si>
  <si>
    <t xml:space="preserve"> Z 2.6 - Mezisoučet</t>
  </si>
  <si>
    <t xml:space="preserve"> Z 2.7 - Mezisoučet </t>
  </si>
  <si>
    <r>
      <t>Ostatní plochy funkčně využité 104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- bez záboru.</t>
    </r>
  </si>
  <si>
    <t>331/1</t>
  </si>
  <si>
    <t xml:space="preserve"> Z 2.5_ ČOV KOKOŘOV    Technická infrastruktura       TI</t>
  </si>
  <si>
    <t xml:space="preserve">VD - 2.1 </t>
  </si>
  <si>
    <t xml:space="preserve">VD 2.1 - Mezisoučet </t>
  </si>
  <si>
    <t xml:space="preserve">VD 2.2 - Mezisoučet </t>
  </si>
  <si>
    <t>VD - 2.2</t>
  </si>
  <si>
    <t>VD - 2.3</t>
  </si>
  <si>
    <t xml:space="preserve"> VD 2.3 - Mezisoučet</t>
  </si>
  <si>
    <t>VD - 2.4</t>
  </si>
  <si>
    <t xml:space="preserve">VD 2.4 - Mezisoučet </t>
  </si>
  <si>
    <t>VD - 2.5</t>
  </si>
  <si>
    <t xml:space="preserve">VD 2.5 - Mezisoučet </t>
  </si>
  <si>
    <r>
      <t>VD - 2.6</t>
    </r>
    <r>
      <rPr>
        <b/>
        <i/>
        <sz val="11"/>
        <color indexed="52"/>
        <rFont val="Arial CE"/>
        <family val="2"/>
      </rPr>
      <t xml:space="preserve"> </t>
    </r>
  </si>
  <si>
    <t xml:space="preserve">VD 2.6 - Mezisoučet </t>
  </si>
  <si>
    <r>
      <t>VD - 2.7</t>
    </r>
    <r>
      <rPr>
        <b/>
        <i/>
        <sz val="11"/>
        <color indexed="52"/>
        <rFont val="Arial CE"/>
        <family val="2"/>
      </rPr>
      <t xml:space="preserve"> </t>
    </r>
  </si>
  <si>
    <t xml:space="preserve">VD 2.7 -  Mezisoučet </t>
  </si>
  <si>
    <t>VD - 2.8</t>
  </si>
  <si>
    <t xml:space="preserve">VD 2.8 -  Mezisoučet </t>
  </si>
  <si>
    <t>VD - 2.9</t>
  </si>
  <si>
    <t xml:space="preserve">VD-2.9 -  Mezisoučet </t>
  </si>
  <si>
    <t xml:space="preserve">Z 2.6  U ŽINKOVSKÉ SILNICE    Bydlení   BI </t>
  </si>
  <si>
    <t>Z 2.7  U ŽITÍNA     Zemědělská výroba   VZ</t>
  </si>
  <si>
    <t>331/3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</si>
</sst>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85">
    <font>
      <sz val="10"/>
      <name val="Arial CE"/>
      <family val="0"/>
    </font>
    <font>
      <b/>
      <sz val="14"/>
      <name val="Arial CE"/>
      <family val="2"/>
    </font>
    <font>
      <sz val="10"/>
      <name val="Times New Roman CE"/>
      <family val="0"/>
    </font>
    <font>
      <b/>
      <sz val="12"/>
      <name val="Arial CE"/>
      <family val="2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Times New Roman CE"/>
      <family val="0"/>
    </font>
    <font>
      <i/>
      <sz val="10"/>
      <color indexed="8"/>
      <name val="Times New Roman CE"/>
      <family val="1"/>
    </font>
    <font>
      <sz val="12"/>
      <name val="Arial CE"/>
      <family val="2"/>
    </font>
    <font>
      <b/>
      <vertAlign val="superscript"/>
      <sz val="12"/>
      <color indexed="8"/>
      <name val="Arial CE"/>
      <family val="2"/>
    </font>
    <font>
      <b/>
      <sz val="12"/>
      <name val="Arial"/>
      <family val="2"/>
    </font>
    <font>
      <b/>
      <i/>
      <sz val="11"/>
      <name val="Arial CE"/>
      <family val="2"/>
    </font>
    <font>
      <i/>
      <sz val="9"/>
      <name val="Arial"/>
      <family val="2"/>
    </font>
    <font>
      <sz val="11"/>
      <name val="Arial CE"/>
      <family val="0"/>
    </font>
    <font>
      <sz val="11"/>
      <name val="Arial"/>
      <family val="0"/>
    </font>
    <font>
      <sz val="10"/>
      <color indexed="10"/>
      <name val="Arial CE"/>
      <family val="0"/>
    </font>
    <font>
      <i/>
      <vertAlign val="superscript"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2"/>
    </font>
    <font>
      <i/>
      <sz val="11"/>
      <name val="Arial CE"/>
      <family val="2"/>
    </font>
    <font>
      <b/>
      <i/>
      <sz val="11"/>
      <color indexed="48"/>
      <name val="Arial CE"/>
      <family val="2"/>
    </font>
    <font>
      <sz val="10"/>
      <color indexed="48"/>
      <name val="Arial CE"/>
      <family val="2"/>
    </font>
    <font>
      <sz val="8"/>
      <color indexed="48"/>
      <name val="Arial CE"/>
      <family val="2"/>
    </font>
    <font>
      <b/>
      <i/>
      <sz val="11"/>
      <color indexed="52"/>
      <name val="Arial CE"/>
      <family val="2"/>
    </font>
    <font>
      <sz val="10"/>
      <color indexed="52"/>
      <name val="Arial CE"/>
      <family val="2"/>
    </font>
    <font>
      <b/>
      <i/>
      <sz val="11"/>
      <color indexed="49"/>
      <name val="Arial CE"/>
      <family val="0"/>
    </font>
    <font>
      <i/>
      <sz val="11"/>
      <name val="Arial"/>
      <family val="2"/>
    </font>
    <font>
      <b/>
      <i/>
      <sz val="11"/>
      <color indexed="60"/>
      <name val="Arial CE"/>
      <family val="0"/>
    </font>
    <font>
      <b/>
      <i/>
      <u val="single"/>
      <sz val="11"/>
      <name val="Arial CE"/>
      <family val="2"/>
    </font>
    <font>
      <i/>
      <u val="single"/>
      <sz val="11"/>
      <name val="Arial CE"/>
      <family val="2"/>
    </font>
    <font>
      <sz val="11"/>
      <name val="Times New Roman CE"/>
      <family val="0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47" applyFont="1">
      <alignment/>
      <protection/>
    </xf>
    <xf numFmtId="0" fontId="0" fillId="0" borderId="10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6" fillId="0" borderId="13" xfId="47" applyFont="1" applyBorder="1">
      <alignment/>
      <protection/>
    </xf>
    <xf numFmtId="0" fontId="6" fillId="0" borderId="14" xfId="47" applyFont="1" applyBorder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6" fillId="0" borderId="15" xfId="47" applyFont="1" applyBorder="1">
      <alignment/>
      <protection/>
    </xf>
    <xf numFmtId="0" fontId="6" fillId="0" borderId="16" xfId="47" applyFont="1" applyBorder="1" applyAlignment="1">
      <alignment horizontal="center"/>
      <protection/>
    </xf>
    <xf numFmtId="0" fontId="6" fillId="0" borderId="17" xfId="47" applyFont="1" applyBorder="1">
      <alignment/>
      <protection/>
    </xf>
    <xf numFmtId="0" fontId="6" fillId="0" borderId="18" xfId="47" applyFont="1" applyBorder="1">
      <alignment/>
      <protection/>
    </xf>
    <xf numFmtId="0" fontId="6" fillId="0" borderId="19" xfId="47" applyFont="1" applyBorder="1" applyAlignment="1">
      <alignment horizontal="center"/>
      <protection/>
    </xf>
    <xf numFmtId="0" fontId="6" fillId="0" borderId="20" xfId="47" applyFont="1" applyBorder="1" applyAlignment="1">
      <alignment horizontal="center"/>
      <protection/>
    </xf>
    <xf numFmtId="0" fontId="15" fillId="0" borderId="21" xfId="47" applyFont="1" applyBorder="1">
      <alignment/>
      <protection/>
    </xf>
    <xf numFmtId="0" fontId="9" fillId="0" borderId="21" xfId="47" applyFont="1" applyBorder="1">
      <alignment/>
      <protection/>
    </xf>
    <xf numFmtId="0" fontId="16" fillId="0" borderId="22" xfId="47" applyFont="1" applyBorder="1">
      <alignment/>
      <protection/>
    </xf>
    <xf numFmtId="0" fontId="16" fillId="0" borderId="23" xfId="47" applyFont="1" applyBorder="1" applyAlignment="1">
      <alignment horizontal="center"/>
      <protection/>
    </xf>
    <xf numFmtId="0" fontId="0" fillId="0" borderId="24" xfId="47" applyFont="1" applyBorder="1" applyAlignment="1">
      <alignment horizontal="center"/>
      <protection/>
    </xf>
    <xf numFmtId="0" fontId="0" fillId="0" borderId="25" xfId="47" applyFont="1" applyBorder="1" applyAlignment="1">
      <alignment horizontal="center"/>
      <protection/>
    </xf>
    <xf numFmtId="0" fontId="12" fillId="0" borderId="0" xfId="47" applyFont="1" applyBorder="1">
      <alignment/>
      <protection/>
    </xf>
    <xf numFmtId="0" fontId="16" fillId="0" borderId="21" xfId="47" applyFont="1" applyBorder="1">
      <alignment/>
      <protection/>
    </xf>
    <xf numFmtId="0" fontId="16" fillId="0" borderId="0" xfId="47" applyFont="1" applyBorder="1" applyAlignment="1">
      <alignment horizont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25" xfId="47" applyFont="1" applyFill="1" applyBorder="1" applyAlignment="1">
      <alignment horizontal="center"/>
      <protection/>
    </xf>
    <xf numFmtId="0" fontId="3" fillId="0" borderId="0" xfId="47" applyFont="1" applyBorder="1">
      <alignment/>
      <protection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7" applyFont="1" applyAlignment="1">
      <alignment horizontal="center"/>
      <protection/>
    </xf>
    <xf numFmtId="0" fontId="12" fillId="0" borderId="24" xfId="47" applyFont="1" applyBorder="1" applyAlignment="1">
      <alignment horizontal="center"/>
      <protection/>
    </xf>
    <xf numFmtId="0" fontId="0" fillId="0" borderId="26" xfId="47" applyFont="1" applyBorder="1" applyAlignment="1">
      <alignment horizontal="center"/>
      <protection/>
    </xf>
    <xf numFmtId="0" fontId="16" fillId="0" borderId="27" xfId="47" applyFont="1" applyBorder="1" applyAlignment="1">
      <alignment horizontal="center"/>
      <protection/>
    </xf>
    <xf numFmtId="0" fontId="16" fillId="0" borderId="25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20" fillId="0" borderId="0" xfId="48" applyFont="1" applyAlignment="1">
      <alignment horizontal="left"/>
      <protection/>
    </xf>
    <xf numFmtId="0" fontId="20" fillId="0" borderId="0" xfId="47" applyFont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47" applyFont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47" applyFont="1" applyAlignment="1">
      <alignment horizontal="center"/>
      <protection/>
    </xf>
    <xf numFmtId="0" fontId="24" fillId="0" borderId="0" xfId="47" applyFont="1" applyAlignment="1">
      <alignment horizontal="right"/>
      <protection/>
    </xf>
    <xf numFmtId="0" fontId="21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5" fillId="0" borderId="36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0" fontId="1" fillId="0" borderId="0" xfId="47" applyFont="1" applyAlignment="1">
      <alignment horizontal="center"/>
      <protection/>
    </xf>
    <xf numFmtId="0" fontId="14" fillId="0" borderId="21" xfId="47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47" applyFont="1" applyFill="1" applyBorder="1" applyAlignment="1">
      <alignment horizontal="center"/>
      <protection/>
    </xf>
    <xf numFmtId="0" fontId="0" fillId="0" borderId="0" xfId="48" applyFont="1" applyAlignment="1">
      <alignment horizontal="left"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6" fillId="0" borderId="38" xfId="47" applyFont="1" applyBorder="1" applyAlignment="1">
      <alignment horizontal="center"/>
      <protection/>
    </xf>
    <xf numFmtId="0" fontId="6" fillId="0" borderId="39" xfId="47" applyFont="1" applyBorder="1" applyAlignment="1">
      <alignment horizontal="center"/>
      <protection/>
    </xf>
    <xf numFmtId="0" fontId="6" fillId="0" borderId="40" xfId="47" applyFont="1" applyBorder="1" applyAlignment="1">
      <alignment horizontal="center"/>
      <protection/>
    </xf>
    <xf numFmtId="0" fontId="6" fillId="0" borderId="12" xfId="47" applyFont="1" applyBorder="1">
      <alignment/>
      <protection/>
    </xf>
    <xf numFmtId="0" fontId="6" fillId="0" borderId="13" xfId="47" applyFont="1" applyBorder="1" applyAlignment="1">
      <alignment horizontal="center"/>
      <protection/>
    </xf>
    <xf numFmtId="0" fontId="0" fillId="0" borderId="10" xfId="47" applyFont="1" applyBorder="1">
      <alignment/>
      <protection/>
    </xf>
    <xf numFmtId="0" fontId="6" fillId="0" borderId="10" xfId="47" applyFont="1" applyBorder="1">
      <alignment/>
      <protection/>
    </xf>
    <xf numFmtId="0" fontId="8" fillId="0" borderId="21" xfId="47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47" applyFont="1" applyBorder="1" applyAlignment="1">
      <alignment horizontal="center"/>
      <protection/>
    </xf>
    <xf numFmtId="0" fontId="29" fillId="0" borderId="41" xfId="47" applyFont="1" applyBorder="1" applyAlignment="1">
      <alignment horizontal="center"/>
      <protection/>
    </xf>
    <xf numFmtId="0" fontId="10" fillId="0" borderId="41" xfId="47" applyFont="1" applyBorder="1" applyAlignment="1">
      <alignment horizontal="center"/>
      <protection/>
    </xf>
    <xf numFmtId="0" fontId="29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30" fillId="0" borderId="23" xfId="0" applyFont="1" applyBorder="1" applyAlignment="1">
      <alignment/>
    </xf>
    <xf numFmtId="1" fontId="17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47" applyFont="1" applyBorder="1" applyAlignment="1">
      <alignment horizontal="center"/>
      <protection/>
    </xf>
    <xf numFmtId="0" fontId="14" fillId="0" borderId="27" xfId="47" applyFont="1" applyBorder="1" applyAlignment="1">
      <alignment horizontal="center"/>
      <protection/>
    </xf>
    <xf numFmtId="0" fontId="15" fillId="0" borderId="0" xfId="47" applyFont="1" applyBorder="1">
      <alignment/>
      <protection/>
    </xf>
    <xf numFmtId="0" fontId="17" fillId="0" borderId="0" xfId="47" applyFont="1" applyBorder="1" applyAlignment="1">
      <alignment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6" fillId="0" borderId="42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25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45" xfId="47" applyFont="1" applyBorder="1">
      <alignment/>
      <protection/>
    </xf>
    <xf numFmtId="0" fontId="12" fillId="0" borderId="23" xfId="47" applyFont="1" applyBorder="1">
      <alignment/>
      <protection/>
    </xf>
    <xf numFmtId="0" fontId="12" fillId="0" borderId="32" xfId="47" applyFont="1" applyBorder="1">
      <alignment/>
      <protection/>
    </xf>
    <xf numFmtId="0" fontId="12" fillId="0" borderId="43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24" xfId="47" applyFont="1" applyFill="1" applyBorder="1">
      <alignment/>
      <protection/>
    </xf>
    <xf numFmtId="0" fontId="30" fillId="0" borderId="0" xfId="47" applyFont="1" applyBorder="1" applyAlignment="1">
      <alignment vertical="center"/>
      <protection/>
    </xf>
    <xf numFmtId="0" fontId="30" fillId="0" borderId="0" xfId="47" applyFont="1" applyBorder="1">
      <alignment/>
      <protection/>
    </xf>
    <xf numFmtId="49" fontId="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0" borderId="46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6" fillId="0" borderId="35" xfId="47" applyFont="1" applyFill="1" applyBorder="1" applyAlignment="1">
      <alignment horizontal="center"/>
      <protection/>
    </xf>
    <xf numFmtId="0" fontId="11" fillId="0" borderId="23" xfId="47" applyFont="1" applyBorder="1" applyAlignment="1">
      <alignment horizontal="center"/>
      <protection/>
    </xf>
    <xf numFmtId="0" fontId="0" fillId="0" borderId="23" xfId="47" applyFont="1" applyBorder="1" applyAlignment="1">
      <alignment horizontal="center"/>
      <protection/>
    </xf>
    <xf numFmtId="0" fontId="29" fillId="0" borderId="23" xfId="47" applyFont="1" applyBorder="1" applyAlignment="1">
      <alignment horizontal="center"/>
      <protection/>
    </xf>
    <xf numFmtId="0" fontId="10" fillId="0" borderId="23" xfId="47" applyFont="1" applyBorder="1" applyAlignment="1">
      <alignment horizontal="center"/>
      <protection/>
    </xf>
    <xf numFmtId="1" fontId="0" fillId="0" borderId="41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0" xfId="47" applyNumberFormat="1" applyFont="1" applyBorder="1" applyAlignment="1">
      <alignment horizontal="center"/>
      <protection/>
    </xf>
    <xf numFmtId="1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0" borderId="23" xfId="47" applyFont="1" applyBorder="1">
      <alignment/>
      <protection/>
    </xf>
    <xf numFmtId="0" fontId="30" fillId="0" borderId="23" xfId="47" applyFont="1" applyBorder="1" applyAlignment="1">
      <alignment horizontal="center"/>
      <protection/>
    </xf>
    <xf numFmtId="1" fontId="28" fillId="0" borderId="23" xfId="47" applyNumberFormat="1" applyFont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47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33" borderId="0" xfId="47" applyFont="1" applyFill="1" applyAlignment="1">
      <alignment horizontal="left"/>
      <protection/>
    </xf>
    <xf numFmtId="0" fontId="2" fillId="33" borderId="0" xfId="47" applyFont="1" applyFill="1" applyAlignment="1">
      <alignment horizontal="center"/>
      <protection/>
    </xf>
    <xf numFmtId="1" fontId="39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30" fillId="34" borderId="23" xfId="0" applyFont="1" applyFill="1" applyBorder="1" applyAlignment="1">
      <alignment/>
    </xf>
    <xf numFmtId="1" fontId="17" fillId="34" borderId="23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1" fillId="0" borderId="0" xfId="48" applyFont="1" applyBorder="1" applyAlignment="1">
      <alignment horizontal="left" indent="1"/>
      <protection/>
    </xf>
    <xf numFmtId="0" fontId="3" fillId="0" borderId="0" xfId="47" applyFont="1" applyBorder="1" applyAlignment="1">
      <alignment horizontal="left" indent="1"/>
      <protection/>
    </xf>
    <xf numFmtId="0" fontId="3" fillId="33" borderId="0" xfId="0" applyFont="1" applyFill="1" applyBorder="1" applyAlignment="1">
      <alignment horizontal="left" indent="1"/>
    </xf>
    <xf numFmtId="0" fontId="5" fillId="0" borderId="11" xfId="47" applyFont="1" applyBorder="1" applyAlignment="1">
      <alignment horizontal="left" indent="1"/>
      <protection/>
    </xf>
    <xf numFmtId="0" fontId="6" fillId="0" borderId="49" xfId="47" applyFont="1" applyBorder="1" applyAlignment="1">
      <alignment horizontal="left" indent="1"/>
      <protection/>
    </xf>
    <xf numFmtId="0" fontId="6" fillId="0" borderId="50" xfId="47" applyFont="1" applyBorder="1" applyAlignment="1">
      <alignment horizontal="left" indent="1"/>
      <protection/>
    </xf>
    <xf numFmtId="0" fontId="6" fillId="0" borderId="51" xfId="47" applyFont="1" applyBorder="1" applyAlignment="1">
      <alignment horizontal="left" indent="1"/>
      <protection/>
    </xf>
    <xf numFmtId="0" fontId="6" fillId="0" borderId="14" xfId="47" applyFont="1" applyBorder="1" applyAlignment="1">
      <alignment horizontal="left" indent="1"/>
      <protection/>
    </xf>
    <xf numFmtId="0" fontId="8" fillId="0" borderId="21" xfId="47" applyFont="1" applyBorder="1" applyAlignment="1">
      <alignment horizontal="left" indent="1"/>
      <protection/>
    </xf>
    <xf numFmtId="1" fontId="38" fillId="0" borderId="21" xfId="0" applyNumberFormat="1" applyFont="1" applyBorder="1" applyAlignment="1">
      <alignment horizontal="left" indent="1"/>
    </xf>
    <xf numFmtId="1" fontId="8" fillId="0" borderId="21" xfId="0" applyNumberFormat="1" applyFont="1" applyBorder="1" applyAlignment="1">
      <alignment horizontal="left" indent="1"/>
    </xf>
    <xf numFmtId="0" fontId="28" fillId="0" borderId="22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1" fontId="8" fillId="0" borderId="21" xfId="0" applyNumberFormat="1" applyFont="1" applyBorder="1" applyAlignment="1">
      <alignment horizontal="left" indent="1"/>
    </xf>
    <xf numFmtId="0" fontId="28" fillId="34" borderId="22" xfId="0" applyFont="1" applyFill="1" applyBorder="1" applyAlignment="1">
      <alignment horizontal="left" indent="1"/>
    </xf>
    <xf numFmtId="1" fontId="36" fillId="0" borderId="21" xfId="0" applyNumberFormat="1" applyFont="1" applyBorder="1" applyAlignment="1">
      <alignment horizontal="left" indent="1"/>
    </xf>
    <xf numFmtId="1" fontId="28" fillId="0" borderId="21" xfId="0" applyNumberFormat="1" applyFont="1" applyBorder="1" applyAlignment="1">
      <alignment horizontal="left" indent="1"/>
    </xf>
    <xf numFmtId="0" fontId="28" fillId="0" borderId="22" xfId="47" applyFont="1" applyBorder="1" applyAlignment="1">
      <alignment horizontal="left" indent="1"/>
      <protection/>
    </xf>
    <xf numFmtId="0" fontId="0" fillId="0" borderId="21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4" fillId="0" borderId="0" xfId="47" applyFont="1" applyFill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9" fontId="1" fillId="0" borderId="0" xfId="5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" fontId="9" fillId="0" borderId="55" xfId="0" applyNumberFormat="1" applyFont="1" applyBorder="1" applyAlignment="1">
      <alignment horizontal="left" indent="1"/>
    </xf>
    <xf numFmtId="1" fontId="12" fillId="0" borderId="41" xfId="0" applyNumberFormat="1" applyFont="1" applyBorder="1" applyAlignment="1">
      <alignment horizontal="center"/>
    </xf>
    <xf numFmtId="0" fontId="27" fillId="33" borderId="0" xfId="0" applyFont="1" applyFill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6" fillId="33" borderId="22" xfId="0" applyFont="1" applyFill="1" applyBorder="1" applyAlignment="1">
      <alignment horizontal="left" indent="1"/>
    </xf>
    <xf numFmtId="0" fontId="30" fillId="33" borderId="23" xfId="0" applyFont="1" applyFill="1" applyBorder="1" applyAlignment="1">
      <alignment/>
    </xf>
    <xf numFmtId="0" fontId="31" fillId="33" borderId="23" xfId="0" applyFont="1" applyFill="1" applyBorder="1" applyAlignment="1">
      <alignment horizontal="center"/>
    </xf>
    <xf numFmtId="1" fontId="3" fillId="33" borderId="23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4" fillId="0" borderId="0" xfId="47" applyFont="1" applyAlignment="1">
      <alignment/>
      <protection/>
    </xf>
    <xf numFmtId="0" fontId="3" fillId="0" borderId="0" xfId="47" applyFont="1" applyAlignment="1">
      <alignment horizontal="left"/>
      <protection/>
    </xf>
    <xf numFmtId="0" fontId="2" fillId="0" borderId="0" xfId="47" applyFont="1" applyFill="1">
      <alignment/>
      <protection/>
    </xf>
    <xf numFmtId="1" fontId="9" fillId="0" borderId="14" xfId="0" applyNumberFormat="1" applyFont="1" applyBorder="1" applyAlignment="1">
      <alignment horizontal="left" indent="1"/>
    </xf>
    <xf numFmtId="1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6" fillId="0" borderId="21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43" xfId="47" applyFont="1" applyBorder="1">
      <alignment/>
      <protection/>
    </xf>
    <xf numFmtId="0" fontId="9" fillId="0" borderId="56" xfId="47" applyFont="1" applyBorder="1">
      <alignment/>
      <protection/>
    </xf>
    <xf numFmtId="0" fontId="14" fillId="0" borderId="25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0" fillId="0" borderId="57" xfId="47" applyFont="1" applyBorder="1">
      <alignment/>
      <protection/>
    </xf>
    <xf numFmtId="0" fontId="12" fillId="0" borderId="57" xfId="47" applyFont="1" applyBorder="1" applyAlignment="1">
      <alignment horizontal="center"/>
      <protection/>
    </xf>
    <xf numFmtId="0" fontId="0" fillId="0" borderId="57" xfId="47" applyFont="1" applyBorder="1" applyAlignment="1">
      <alignment horizontal="center"/>
      <protection/>
    </xf>
    <xf numFmtId="0" fontId="0" fillId="0" borderId="58" xfId="47" applyFont="1" applyBorder="1" applyAlignment="1">
      <alignment horizontal="center"/>
      <protection/>
    </xf>
    <xf numFmtId="0" fontId="0" fillId="0" borderId="59" xfId="47" applyFont="1" applyBorder="1">
      <alignment/>
      <protection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44" fillId="0" borderId="23" xfId="47" applyFont="1" applyBorder="1" applyAlignment="1">
      <alignment horizontal="center"/>
      <protection/>
    </xf>
    <xf numFmtId="0" fontId="37" fillId="0" borderId="23" xfId="47" applyFont="1" applyBorder="1" applyAlignment="1">
      <alignment horizontal="center"/>
      <protection/>
    </xf>
    <xf numFmtId="0" fontId="30" fillId="0" borderId="32" xfId="0" applyFont="1" applyBorder="1" applyAlignment="1">
      <alignment horizontal="center"/>
    </xf>
    <xf numFmtId="0" fontId="9" fillId="0" borderId="0" xfId="47" applyFont="1" applyBorder="1">
      <alignment/>
      <protection/>
    </xf>
    <xf numFmtId="1" fontId="15" fillId="0" borderId="0" xfId="47" applyNumberFormat="1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12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2" fillId="0" borderId="23" xfId="47" applyFont="1" applyBorder="1" applyAlignment="1">
      <alignment horizontal="center"/>
      <protection/>
    </xf>
    <xf numFmtId="0" fontId="9" fillId="0" borderId="23" xfId="47" applyFont="1" applyBorder="1" applyAlignment="1">
      <alignment horizontal="center"/>
      <protection/>
    </xf>
    <xf numFmtId="0" fontId="12" fillId="0" borderId="32" xfId="0" applyFont="1" applyBorder="1" applyAlignment="1">
      <alignment horizontal="center"/>
    </xf>
    <xf numFmtId="1" fontId="45" fillId="0" borderId="21" xfId="0" applyNumberFormat="1" applyFont="1" applyBorder="1" applyAlignment="1">
      <alignment horizontal="left" indent="1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16" fillId="0" borderId="10" xfId="47" applyFont="1" applyBorder="1" applyAlignment="1">
      <alignment horizontal="center"/>
      <protection/>
    </xf>
    <xf numFmtId="0" fontId="25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35" xfId="0" applyBorder="1" applyAlignment="1">
      <alignment/>
    </xf>
    <xf numFmtId="0" fontId="25" fillId="0" borderId="0" xfId="0" applyFont="1" applyBorder="1" applyAlignment="1">
      <alignment horizontal="center"/>
    </xf>
    <xf numFmtId="0" fontId="46" fillId="0" borderId="21" xfId="47" applyFont="1" applyBorder="1" applyAlignment="1">
      <alignment horizontal="left" indent="1"/>
      <protection/>
    </xf>
    <xf numFmtId="0" fontId="47" fillId="0" borderId="0" xfId="47" applyFont="1" applyBorder="1">
      <alignment/>
      <protection/>
    </xf>
    <xf numFmtId="0" fontId="48" fillId="0" borderId="0" xfId="47" applyFont="1" applyBorder="1" applyAlignment="1">
      <alignment horizontal="center"/>
      <protection/>
    </xf>
    <xf numFmtId="1" fontId="38" fillId="0" borderId="21" xfId="0" applyNumberFormat="1" applyFont="1" applyBorder="1" applyAlignment="1">
      <alignment/>
    </xf>
    <xf numFmtId="0" fontId="0" fillId="0" borderId="43" xfId="0" applyFont="1" applyBorder="1" applyAlignment="1">
      <alignment/>
    </xf>
    <xf numFmtId="1" fontId="9" fillId="0" borderId="60" xfId="0" applyNumberFormat="1" applyFont="1" applyBorder="1" applyAlignment="1">
      <alignment horizontal="left"/>
    </xf>
    <xf numFmtId="0" fontId="28" fillId="0" borderId="22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8" fillId="0" borderId="21" xfId="0" applyFont="1" applyBorder="1" applyAlignment="1">
      <alignment/>
    </xf>
    <xf numFmtId="0" fontId="31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32" fillId="0" borderId="43" xfId="0" applyFont="1" applyBorder="1" applyAlignment="1">
      <alignment/>
    </xf>
    <xf numFmtId="1" fontId="49" fillId="0" borderId="60" xfId="0" applyNumberFormat="1" applyFont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0" fontId="0" fillId="0" borderId="54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left" indent="1"/>
    </xf>
    <xf numFmtId="49" fontId="28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left" indent="1"/>
    </xf>
    <xf numFmtId="1" fontId="43" fillId="0" borderId="0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1" xfId="47" applyFont="1" applyBorder="1" applyAlignment="1">
      <alignment horizontal="center"/>
      <protection/>
    </xf>
    <xf numFmtId="0" fontId="0" fillId="0" borderId="62" xfId="47" applyFont="1" applyBorder="1" applyAlignment="1">
      <alignment horizontal="center"/>
      <protection/>
    </xf>
    <xf numFmtId="0" fontId="0" fillId="0" borderId="61" xfId="47" applyFont="1" applyFill="1" applyBorder="1" applyAlignment="1">
      <alignment horizontal="center"/>
      <protection/>
    </xf>
    <xf numFmtId="0" fontId="0" fillId="0" borderId="63" xfId="47" applyFont="1" applyFill="1" applyBorder="1" applyAlignment="1">
      <alignment horizontal="center"/>
      <protection/>
    </xf>
    <xf numFmtId="0" fontId="8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>
      <alignment/>
      <protection/>
    </xf>
    <xf numFmtId="0" fontId="25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17" fillId="35" borderId="22" xfId="47" applyFont="1" applyFill="1" applyBorder="1" applyAlignment="1">
      <alignment vertical="center"/>
      <protection/>
    </xf>
    <xf numFmtId="0" fontId="30" fillId="35" borderId="23" xfId="47" applyFont="1" applyFill="1" applyBorder="1" applyAlignment="1">
      <alignment vertical="center"/>
      <protection/>
    </xf>
    <xf numFmtId="0" fontId="17" fillId="35" borderId="23" xfId="47" applyFont="1" applyFill="1" applyBorder="1" applyAlignment="1">
      <alignment horizontal="center" vertical="center"/>
      <protection/>
    </xf>
    <xf numFmtId="0" fontId="17" fillId="35" borderId="23" xfId="47" applyFont="1" applyFill="1" applyBorder="1" applyAlignment="1">
      <alignment horizontal="center"/>
      <protection/>
    </xf>
    <xf numFmtId="0" fontId="17" fillId="35" borderId="27" xfId="47" applyFont="1" applyFill="1" applyBorder="1" applyAlignment="1">
      <alignment horizontal="center"/>
      <protection/>
    </xf>
    <xf numFmtId="0" fontId="30" fillId="35" borderId="32" xfId="47" applyFont="1" applyFill="1" applyBorder="1">
      <alignment/>
      <protection/>
    </xf>
    <xf numFmtId="0" fontId="6" fillId="0" borderId="68" xfId="47" applyFont="1" applyBorder="1" applyAlignment="1">
      <alignment horizontal="center"/>
      <protection/>
    </xf>
    <xf numFmtId="1" fontId="0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47" applyFont="1" applyFill="1" applyBorder="1" applyAlignment="1">
      <alignment horizontal="center" wrapText="1"/>
      <protection/>
    </xf>
    <xf numFmtId="0" fontId="15" fillId="0" borderId="0" xfId="47" applyFont="1" applyFill="1" applyBorder="1">
      <alignment/>
      <protection/>
    </xf>
    <xf numFmtId="9" fontId="0" fillId="0" borderId="0" xfId="51" applyFont="1" applyFill="1" applyBorder="1" applyAlignment="1">
      <alignment horizontal="center"/>
    </xf>
    <xf numFmtId="0" fontId="12" fillId="0" borderId="0" xfId="47" applyFont="1" applyFill="1" applyBorder="1" applyAlignment="1">
      <alignment horizontal="center"/>
      <protection/>
    </xf>
    <xf numFmtId="0" fontId="0" fillId="0" borderId="48" xfId="0" applyFont="1" applyBorder="1" applyAlignment="1">
      <alignment/>
    </xf>
    <xf numFmtId="0" fontId="28" fillId="0" borderId="21" xfId="0" applyFont="1" applyBorder="1" applyAlignment="1">
      <alignment horizontal="left" indent="1"/>
    </xf>
    <xf numFmtId="0" fontId="3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6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6" fillId="0" borderId="69" xfId="47" applyFont="1" applyBorder="1" applyAlignment="1">
      <alignment horizontal="center"/>
      <protection/>
    </xf>
    <xf numFmtId="0" fontId="6" fillId="0" borderId="70" xfId="47" applyFont="1" applyBorder="1" applyAlignment="1">
      <alignment horizontal="center"/>
      <protection/>
    </xf>
    <xf numFmtId="0" fontId="0" fillId="0" borderId="71" xfId="47" applyFont="1" applyBorder="1" applyAlignment="1">
      <alignment/>
      <protection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y" xfId="47"/>
    <cellStyle name="normální_tabulky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6"/>
  <sheetViews>
    <sheetView workbookViewId="0" topLeftCell="A71">
      <selection activeCell="E12" sqref="E12"/>
    </sheetView>
  </sheetViews>
  <sheetFormatPr defaultColWidth="9.00390625" defaultRowHeight="12.75"/>
  <cols>
    <col min="1" max="1" width="7.625" style="191" customWidth="1"/>
    <col min="2" max="2" width="5.00390625" style="75" customWidth="1"/>
    <col min="3" max="3" width="11.25390625" style="215" customWidth="1"/>
    <col min="4" max="4" width="13.875" style="76" customWidth="1"/>
    <col min="5" max="5" width="24.875" style="75" customWidth="1"/>
    <col min="6" max="6" width="10.875" style="75" customWidth="1"/>
    <col min="7" max="7" width="8.375" style="76" customWidth="1"/>
    <col min="8" max="8" width="16.25390625" style="76" customWidth="1"/>
    <col min="9" max="10" width="16.875" style="76" customWidth="1"/>
    <col min="11" max="12" width="9.25390625" style="75" customWidth="1"/>
    <col min="13" max="13" width="9.625" style="75" bestFit="1" customWidth="1"/>
    <col min="14" max="14" width="9.25390625" style="75" customWidth="1"/>
    <col min="15" max="15" width="9.125" style="75" customWidth="1"/>
    <col min="16" max="16" width="8.375" style="75" customWidth="1"/>
    <col min="17" max="16384" width="9.125" style="75" customWidth="1"/>
  </cols>
  <sheetData>
    <row r="1" spans="1:15" ht="18">
      <c r="A1" s="173" t="s">
        <v>2</v>
      </c>
      <c r="B1" s="80"/>
      <c r="C1" s="73"/>
      <c r="D1" s="73"/>
      <c r="E1" s="73"/>
      <c r="F1" s="73"/>
      <c r="G1" s="73"/>
      <c r="H1" s="73"/>
      <c r="I1" s="73"/>
      <c r="J1" s="192"/>
      <c r="O1" s="75" t="s">
        <v>48</v>
      </c>
    </row>
    <row r="2" spans="1:10" ht="18">
      <c r="A2" s="174" t="s">
        <v>3</v>
      </c>
      <c r="B2" s="80"/>
      <c r="C2" s="224" t="s">
        <v>64</v>
      </c>
      <c r="D2" s="73"/>
      <c r="E2" s="223"/>
      <c r="F2" s="73"/>
      <c r="G2" s="73"/>
      <c r="H2" s="73"/>
      <c r="I2" s="201"/>
      <c r="J2" s="192"/>
    </row>
    <row r="3" spans="1:10" ht="15.75">
      <c r="A3" s="175" t="s">
        <v>30</v>
      </c>
      <c r="B3" s="160"/>
      <c r="C3" s="207" t="s">
        <v>65</v>
      </c>
      <c r="D3" s="161"/>
      <c r="E3" s="158"/>
      <c r="F3" s="158"/>
      <c r="G3" s="158"/>
      <c r="H3" s="158"/>
      <c r="I3" s="159"/>
      <c r="J3" s="193"/>
    </row>
    <row r="4" spans="1:9" ht="13.5" thickBot="1">
      <c r="A4" s="176"/>
      <c r="B4" s="82"/>
      <c r="C4" s="81"/>
      <c r="D4" s="81"/>
      <c r="E4" s="1"/>
      <c r="F4" s="225"/>
      <c r="G4" s="158"/>
      <c r="H4" s="83"/>
      <c r="I4" s="81"/>
    </row>
    <row r="5" spans="1:22" ht="15.75" customHeight="1">
      <c r="A5" s="177" t="s">
        <v>54</v>
      </c>
      <c r="B5" s="2"/>
      <c r="C5" s="3" t="s">
        <v>4</v>
      </c>
      <c r="D5" s="84" t="s">
        <v>5</v>
      </c>
      <c r="E5" s="85" t="s">
        <v>6</v>
      </c>
      <c r="F5" s="85" t="s">
        <v>7</v>
      </c>
      <c r="G5" s="85" t="s">
        <v>8</v>
      </c>
      <c r="H5" s="85" t="s">
        <v>9</v>
      </c>
      <c r="I5" s="14" t="s">
        <v>24</v>
      </c>
      <c r="J5" s="112" t="s">
        <v>23</v>
      </c>
      <c r="K5" s="319"/>
      <c r="L5" s="317"/>
      <c r="M5" s="317"/>
      <c r="N5" s="317"/>
      <c r="O5" s="317"/>
      <c r="P5" s="317"/>
      <c r="R5" s="331"/>
      <c r="S5" s="331"/>
      <c r="T5" s="331"/>
      <c r="U5" s="331"/>
      <c r="V5" s="331"/>
    </row>
    <row r="6" spans="1:22" ht="3" customHeight="1" hidden="1">
      <c r="A6" s="178"/>
      <c r="B6" s="11"/>
      <c r="C6" s="107"/>
      <c r="D6" s="132"/>
      <c r="E6" s="133"/>
      <c r="F6" s="133"/>
      <c r="G6" s="107"/>
      <c r="H6" s="133"/>
      <c r="I6" s="134"/>
      <c r="J6" s="135"/>
      <c r="K6" s="319"/>
      <c r="L6" s="317"/>
      <c r="M6" s="317"/>
      <c r="N6" s="317"/>
      <c r="O6" s="317"/>
      <c r="P6" s="317"/>
      <c r="R6" s="330"/>
      <c r="S6" s="330"/>
      <c r="T6" s="330"/>
      <c r="U6" s="330"/>
      <c r="V6" s="330"/>
    </row>
    <row r="7" spans="1:22" ht="12.75" hidden="1">
      <c r="A7" s="178"/>
      <c r="B7" s="11"/>
      <c r="C7" s="107"/>
      <c r="D7" s="132"/>
      <c r="E7" s="133"/>
      <c r="F7" s="133"/>
      <c r="G7" s="107"/>
      <c r="H7" s="133"/>
      <c r="I7" s="134"/>
      <c r="J7" s="135"/>
      <c r="K7" s="320"/>
      <c r="L7" s="49"/>
      <c r="M7" s="49"/>
      <c r="N7" s="49"/>
      <c r="O7" s="49"/>
      <c r="P7" s="49"/>
      <c r="R7" s="330"/>
      <c r="S7" s="330"/>
      <c r="T7" s="330"/>
      <c r="U7" s="330"/>
      <c r="V7" s="330"/>
    </row>
    <row r="8" spans="1:22" ht="12.75" hidden="1">
      <c r="A8" s="178"/>
      <c r="B8" s="11"/>
      <c r="C8" s="107"/>
      <c r="D8" s="132"/>
      <c r="E8" s="133"/>
      <c r="F8" s="133"/>
      <c r="G8" s="107"/>
      <c r="H8" s="133"/>
      <c r="I8" s="134"/>
      <c r="J8" s="135"/>
      <c r="K8" s="328"/>
      <c r="L8" s="329"/>
      <c r="M8" s="329"/>
      <c r="N8" s="328"/>
      <c r="O8" s="329"/>
      <c r="P8" s="329"/>
      <c r="R8" s="317"/>
      <c r="S8" s="317"/>
      <c r="T8" s="317"/>
      <c r="U8" s="317"/>
      <c r="V8" s="317"/>
    </row>
    <row r="9" spans="1:22" ht="15.75" customHeight="1" thickBot="1">
      <c r="A9" s="179"/>
      <c r="B9" s="4"/>
      <c r="C9" s="5" t="s">
        <v>10</v>
      </c>
      <c r="D9" s="86" t="s">
        <v>1</v>
      </c>
      <c r="E9" s="6" t="s">
        <v>11</v>
      </c>
      <c r="F9" s="87"/>
      <c r="G9" s="5" t="s">
        <v>12</v>
      </c>
      <c r="H9" s="6"/>
      <c r="I9" s="88"/>
      <c r="J9" s="194"/>
      <c r="K9" s="318"/>
      <c r="L9" s="321"/>
      <c r="M9" s="318"/>
      <c r="N9" s="321"/>
      <c r="O9" s="318"/>
      <c r="P9" s="318"/>
      <c r="R9" s="318"/>
      <c r="S9" s="318"/>
      <c r="T9" s="318"/>
      <c r="U9" s="318"/>
      <c r="V9" s="318"/>
    </row>
    <row r="10" spans="1:10" ht="12.75" customHeight="1">
      <c r="A10" s="180"/>
      <c r="B10" s="89"/>
      <c r="C10" s="3"/>
      <c r="D10" s="3"/>
      <c r="E10" s="90"/>
      <c r="F10" s="90"/>
      <c r="G10" s="3"/>
      <c r="H10" s="3"/>
      <c r="I10" s="3"/>
      <c r="J10" s="195"/>
    </row>
    <row r="11" spans="1:10" ht="15" customHeight="1">
      <c r="A11" s="264" t="s">
        <v>47</v>
      </c>
      <c r="B11" s="265"/>
      <c r="C11" s="266"/>
      <c r="D11" s="107"/>
      <c r="E11" s="231"/>
      <c r="F11" s="231"/>
      <c r="G11" s="107"/>
      <c r="H11" s="107"/>
      <c r="I11" s="107"/>
      <c r="J11" s="196"/>
    </row>
    <row r="12" spans="1:10" ht="15.75" customHeight="1">
      <c r="A12" s="267" t="s">
        <v>145</v>
      </c>
      <c r="B12" s="162"/>
      <c r="C12" s="208"/>
      <c r="D12" s="163"/>
      <c r="E12" s="164"/>
      <c r="F12" s="78"/>
      <c r="G12" s="96"/>
      <c r="H12" s="96"/>
      <c r="I12" s="96"/>
      <c r="J12" s="196" t="s">
        <v>66</v>
      </c>
    </row>
    <row r="13" spans="1:10" ht="15.75" customHeight="1">
      <c r="A13" s="186" t="s">
        <v>84</v>
      </c>
      <c r="B13" s="94" t="s">
        <v>44</v>
      </c>
      <c r="C13" s="282" t="s">
        <v>146</v>
      </c>
      <c r="D13" s="94">
        <v>5292</v>
      </c>
      <c r="E13" s="10" t="s">
        <v>27</v>
      </c>
      <c r="F13" s="94">
        <v>74811</v>
      </c>
      <c r="G13" s="94" t="s">
        <v>25</v>
      </c>
      <c r="H13" s="10">
        <v>99</v>
      </c>
      <c r="I13" s="10" t="s">
        <v>45</v>
      </c>
      <c r="J13" s="196"/>
    </row>
    <row r="14" spans="1:10" ht="15.75" customHeight="1">
      <c r="A14" s="186" t="s">
        <v>84</v>
      </c>
      <c r="B14" s="94" t="s">
        <v>44</v>
      </c>
      <c r="C14" s="282" t="s">
        <v>172</v>
      </c>
      <c r="D14" s="94">
        <v>3300</v>
      </c>
      <c r="E14" s="10" t="s">
        <v>13</v>
      </c>
      <c r="F14" s="94">
        <v>74811</v>
      </c>
      <c r="G14" s="94" t="s">
        <v>25</v>
      </c>
      <c r="H14" s="10">
        <v>314</v>
      </c>
      <c r="I14" s="10" t="s">
        <v>46</v>
      </c>
      <c r="J14" s="196"/>
    </row>
    <row r="15" spans="1:10" ht="14.25" customHeight="1" thickBot="1">
      <c r="A15" s="186" t="s">
        <v>84</v>
      </c>
      <c r="B15" s="94" t="s">
        <v>44</v>
      </c>
      <c r="C15" s="282" t="s">
        <v>146</v>
      </c>
      <c r="D15" s="94">
        <v>3310</v>
      </c>
      <c r="E15" s="10" t="s">
        <v>13</v>
      </c>
      <c r="F15" s="94">
        <v>74811</v>
      </c>
      <c r="G15" s="94" t="s">
        <v>25</v>
      </c>
      <c r="H15" s="10">
        <v>316</v>
      </c>
      <c r="I15" s="10" t="s">
        <v>46</v>
      </c>
      <c r="J15" s="268"/>
    </row>
    <row r="16" spans="1:10" ht="15" thickBot="1">
      <c r="A16" s="184" t="s">
        <v>70</v>
      </c>
      <c r="B16" s="102"/>
      <c r="C16" s="209"/>
      <c r="D16" s="103">
        <f>SUM(D13:D15)</f>
        <v>11902</v>
      </c>
      <c r="E16" s="104"/>
      <c r="F16" s="104"/>
      <c r="G16" s="105"/>
      <c r="H16" s="105"/>
      <c r="I16" s="105"/>
      <c r="J16" s="198"/>
    </row>
    <row r="17" spans="1:10" ht="14.25">
      <c r="A17" s="323"/>
      <c r="B17" s="128"/>
      <c r="C17" s="324"/>
      <c r="D17" s="275"/>
      <c r="E17" s="78"/>
      <c r="F17" s="78"/>
      <c r="G17" s="96"/>
      <c r="H17" s="96"/>
      <c r="I17" s="96"/>
      <c r="J17" s="196"/>
    </row>
    <row r="18" spans="1:10" ht="14.25" customHeight="1">
      <c r="A18" s="267" t="s">
        <v>69</v>
      </c>
      <c r="B18" s="162"/>
      <c r="C18" s="208"/>
      <c r="D18" s="163"/>
      <c r="E18" s="164"/>
      <c r="F18" s="78"/>
      <c r="G18" s="96"/>
      <c r="H18" s="96"/>
      <c r="I18" s="96"/>
      <c r="J18" s="196" t="s">
        <v>66</v>
      </c>
    </row>
    <row r="19" spans="1:22" ht="14.25" customHeight="1">
      <c r="A19" s="186" t="s">
        <v>60</v>
      </c>
      <c r="B19" s="94" t="s">
        <v>44</v>
      </c>
      <c r="C19" s="95" t="s">
        <v>67</v>
      </c>
      <c r="D19" s="94">
        <v>7054</v>
      </c>
      <c r="E19" s="10" t="s">
        <v>14</v>
      </c>
      <c r="F19" s="94">
        <v>74712</v>
      </c>
      <c r="G19" s="94" t="s">
        <v>25</v>
      </c>
      <c r="H19" s="10" t="s">
        <v>16</v>
      </c>
      <c r="I19" s="10" t="s">
        <v>45</v>
      </c>
      <c r="J19" s="268"/>
      <c r="K19" s="49"/>
      <c r="L19" s="49"/>
      <c r="M19" s="49"/>
      <c r="N19" s="49"/>
      <c r="O19" s="49"/>
      <c r="P19" s="49"/>
      <c r="R19" s="49"/>
      <c r="S19" s="49"/>
      <c r="T19" s="49"/>
      <c r="U19" s="49"/>
      <c r="V19" s="49"/>
    </row>
    <row r="20" spans="1:22" ht="14.25" customHeight="1" thickBot="1">
      <c r="A20" s="186" t="s">
        <v>60</v>
      </c>
      <c r="B20" s="94" t="s">
        <v>44</v>
      </c>
      <c r="C20" s="95" t="s">
        <v>68</v>
      </c>
      <c r="D20" s="94">
        <v>24</v>
      </c>
      <c r="E20" s="10" t="s">
        <v>27</v>
      </c>
      <c r="F20" s="94">
        <v>74712</v>
      </c>
      <c r="G20" s="94" t="s">
        <v>25</v>
      </c>
      <c r="H20" s="10">
        <v>1</v>
      </c>
      <c r="I20" s="10" t="s">
        <v>45</v>
      </c>
      <c r="J20" s="268"/>
      <c r="K20" s="49"/>
      <c r="L20" s="49"/>
      <c r="M20" s="49"/>
      <c r="N20" s="49"/>
      <c r="O20" s="49"/>
      <c r="P20" s="49"/>
      <c r="R20" s="49"/>
      <c r="S20" s="49"/>
      <c r="T20" s="49"/>
      <c r="U20" s="49"/>
      <c r="V20" s="49"/>
    </row>
    <row r="21" spans="1:22" ht="14.25" customHeight="1" thickBot="1">
      <c r="A21" s="184" t="s">
        <v>70</v>
      </c>
      <c r="B21" s="102"/>
      <c r="C21" s="209"/>
      <c r="D21" s="103">
        <f>SUM(D19:D20)</f>
        <v>7078</v>
      </c>
      <c r="E21" s="104"/>
      <c r="F21" s="104"/>
      <c r="G21" s="105"/>
      <c r="H21" s="105"/>
      <c r="I21" s="105"/>
      <c r="J21" s="198"/>
      <c r="K21" s="49"/>
      <c r="L21" s="49"/>
      <c r="M21" s="49"/>
      <c r="N21" s="49"/>
      <c r="O21" s="49"/>
      <c r="P21" s="49"/>
      <c r="R21" s="49"/>
      <c r="S21" s="49"/>
      <c r="T21" s="49"/>
      <c r="U21" s="49"/>
      <c r="V21" s="49"/>
    </row>
    <row r="22" spans="5:22" ht="14.25" customHeight="1">
      <c r="E22" s="164"/>
      <c r="F22" s="10"/>
      <c r="G22" s="96"/>
      <c r="H22" s="10"/>
      <c r="I22" s="10"/>
      <c r="J22" s="196"/>
      <c r="K22" s="49"/>
      <c r="L22" s="49"/>
      <c r="M22" s="49"/>
      <c r="N22" s="49"/>
      <c r="O22" s="49"/>
      <c r="P22" s="49"/>
      <c r="R22" s="49"/>
      <c r="S22" s="49"/>
      <c r="T22" s="49"/>
      <c r="U22" s="49"/>
      <c r="V22" s="49"/>
    </row>
    <row r="23" spans="1:22" ht="14.25" customHeight="1">
      <c r="A23" s="267" t="s">
        <v>83</v>
      </c>
      <c r="B23" s="162"/>
      <c r="C23" s="208"/>
      <c r="D23" s="163"/>
      <c r="E23" s="32"/>
      <c r="F23" s="94"/>
      <c r="G23" s="94"/>
      <c r="H23" s="33"/>
      <c r="I23" s="31"/>
      <c r="J23" s="268"/>
      <c r="K23" s="49"/>
      <c r="L23" s="49"/>
      <c r="M23" s="49"/>
      <c r="N23" s="49"/>
      <c r="O23" s="49"/>
      <c r="P23" s="49"/>
      <c r="R23" s="49"/>
      <c r="S23" s="49"/>
      <c r="T23" s="49"/>
      <c r="U23" s="49"/>
      <c r="V23" s="49"/>
    </row>
    <row r="24" spans="1:22" ht="14.25" customHeight="1">
      <c r="A24" s="183" t="s">
        <v>84</v>
      </c>
      <c r="B24" s="94"/>
      <c r="C24" s="127" t="s">
        <v>81</v>
      </c>
      <c r="D24" s="10">
        <v>1033</v>
      </c>
      <c r="E24" s="10" t="s">
        <v>13</v>
      </c>
      <c r="F24" s="94">
        <v>72644</v>
      </c>
      <c r="G24" s="94" t="s">
        <v>29</v>
      </c>
      <c r="H24" s="94">
        <v>307</v>
      </c>
      <c r="I24" s="10" t="s">
        <v>46</v>
      </c>
      <c r="J24" s="268"/>
      <c r="K24" s="49"/>
      <c r="L24" s="49"/>
      <c r="M24" s="49"/>
      <c r="N24" s="49"/>
      <c r="O24" s="49"/>
      <c r="P24" s="49"/>
      <c r="R24" s="49"/>
      <c r="S24" s="49"/>
      <c r="T24" s="49"/>
      <c r="U24" s="49"/>
      <c r="V24" s="49"/>
    </row>
    <row r="25" spans="1:22" ht="14.25" customHeight="1" thickBot="1">
      <c r="A25" s="183" t="s">
        <v>84</v>
      </c>
      <c r="B25" s="94"/>
      <c r="C25" s="127" t="s">
        <v>81</v>
      </c>
      <c r="D25" s="10">
        <v>536</v>
      </c>
      <c r="E25" s="10" t="s">
        <v>13</v>
      </c>
      <c r="F25" s="94">
        <v>74713</v>
      </c>
      <c r="G25" s="94" t="s">
        <v>25</v>
      </c>
      <c r="H25" s="94">
        <v>307</v>
      </c>
      <c r="I25" s="10" t="s">
        <v>46</v>
      </c>
      <c r="J25" s="268"/>
      <c r="K25" s="49"/>
      <c r="L25" s="49"/>
      <c r="M25" s="49"/>
      <c r="N25" s="49"/>
      <c r="O25" s="49"/>
      <c r="P25" s="49"/>
      <c r="R25" s="49"/>
      <c r="S25" s="49"/>
      <c r="T25" s="49"/>
      <c r="U25" s="49"/>
      <c r="V25" s="49"/>
    </row>
    <row r="26" spans="1:22" ht="14.25" customHeight="1" thickBot="1">
      <c r="A26" s="270" t="s">
        <v>82</v>
      </c>
      <c r="B26" s="102"/>
      <c r="C26" s="271"/>
      <c r="D26" s="103">
        <f>SUM(D24:D25)</f>
        <v>1569</v>
      </c>
      <c r="E26" s="104"/>
      <c r="F26" s="104"/>
      <c r="G26" s="105"/>
      <c r="H26" s="105"/>
      <c r="I26" s="105"/>
      <c r="J26" s="272"/>
      <c r="K26" s="49"/>
      <c r="L26" s="49"/>
      <c r="M26" s="49"/>
      <c r="N26" s="49"/>
      <c r="O26" s="49"/>
      <c r="P26" s="49"/>
      <c r="R26" s="49"/>
      <c r="S26" s="49"/>
      <c r="T26" s="49"/>
      <c r="U26" s="49"/>
      <c r="V26" s="49"/>
    </row>
    <row r="27" spans="1:22" ht="14.25" customHeight="1">
      <c r="A27" s="273"/>
      <c r="B27" s="128"/>
      <c r="C27" s="274"/>
      <c r="D27" s="275"/>
      <c r="E27" s="78"/>
      <c r="F27" s="78"/>
      <c r="G27" s="96"/>
      <c r="H27" s="96"/>
      <c r="I27" s="96"/>
      <c r="J27" s="268"/>
      <c r="K27" s="49"/>
      <c r="L27" s="49"/>
      <c r="M27" s="49"/>
      <c r="N27" s="49"/>
      <c r="O27" s="49"/>
      <c r="P27" s="49"/>
      <c r="R27" s="49"/>
      <c r="S27" s="49"/>
      <c r="T27" s="49"/>
      <c r="U27" s="49"/>
      <c r="V27" s="49"/>
    </row>
    <row r="28" spans="1:22" ht="14.25" customHeight="1">
      <c r="A28" s="267" t="s">
        <v>79</v>
      </c>
      <c r="B28" s="162"/>
      <c r="C28" s="208"/>
      <c r="D28" s="163"/>
      <c r="E28" s="164"/>
      <c r="F28" s="94"/>
      <c r="G28" s="94"/>
      <c r="H28" s="33"/>
      <c r="I28" s="31"/>
      <c r="J28" s="268"/>
      <c r="K28" s="49"/>
      <c r="L28" s="49"/>
      <c r="M28" s="49"/>
      <c r="N28" s="49"/>
      <c r="O28" s="49"/>
      <c r="P28" s="49"/>
      <c r="R28" s="49"/>
      <c r="S28" s="49"/>
      <c r="T28" s="49"/>
      <c r="U28" s="49"/>
      <c r="V28" s="49"/>
    </row>
    <row r="29" spans="1:22" ht="14.25" customHeight="1">
      <c r="A29" s="186" t="s">
        <v>84</v>
      </c>
      <c r="B29" s="94" t="s">
        <v>44</v>
      </c>
      <c r="C29" s="95" t="s">
        <v>71</v>
      </c>
      <c r="D29" s="94">
        <v>1363</v>
      </c>
      <c r="E29" s="10" t="s">
        <v>27</v>
      </c>
      <c r="F29" s="94">
        <v>74712</v>
      </c>
      <c r="G29" s="94" t="s">
        <v>25</v>
      </c>
      <c r="H29" s="10">
        <v>1</v>
      </c>
      <c r="I29" s="10" t="s">
        <v>45</v>
      </c>
      <c r="J29" s="268"/>
      <c r="K29" s="49"/>
      <c r="L29" s="49"/>
      <c r="M29" s="49"/>
      <c r="N29" s="49"/>
      <c r="O29" s="49"/>
      <c r="P29" s="49"/>
      <c r="R29" s="49"/>
      <c r="S29" s="49"/>
      <c r="T29" s="49"/>
      <c r="U29" s="49"/>
      <c r="V29" s="49"/>
    </row>
    <row r="30" spans="1:22" ht="14.25" customHeight="1">
      <c r="A30" s="186" t="s">
        <v>84</v>
      </c>
      <c r="B30" s="94"/>
      <c r="C30" s="95" t="s">
        <v>72</v>
      </c>
      <c r="D30" s="94">
        <v>611</v>
      </c>
      <c r="E30" s="10" t="s">
        <v>27</v>
      </c>
      <c r="F30" s="94">
        <v>74712</v>
      </c>
      <c r="G30" s="94" t="s">
        <v>25</v>
      </c>
      <c r="H30" s="94">
        <v>57</v>
      </c>
      <c r="I30" s="10" t="s">
        <v>45</v>
      </c>
      <c r="J30" s="268"/>
      <c r="K30" s="49"/>
      <c r="L30" s="49"/>
      <c r="M30" s="49"/>
      <c r="N30" s="49"/>
      <c r="O30" s="49"/>
      <c r="P30" s="49"/>
      <c r="R30" s="49"/>
      <c r="S30" s="49"/>
      <c r="T30" s="49"/>
      <c r="U30" s="49"/>
      <c r="V30" s="49"/>
    </row>
    <row r="31" spans="1:22" ht="14.25" customHeight="1">
      <c r="A31" s="186" t="s">
        <v>84</v>
      </c>
      <c r="B31" s="94"/>
      <c r="C31" s="95" t="s">
        <v>73</v>
      </c>
      <c r="D31" s="94">
        <v>827</v>
      </c>
      <c r="E31" s="10" t="s">
        <v>27</v>
      </c>
      <c r="F31" s="94">
        <v>74712</v>
      </c>
      <c r="G31" s="94" t="s">
        <v>25</v>
      </c>
      <c r="H31" s="94">
        <v>57</v>
      </c>
      <c r="I31" s="10" t="s">
        <v>45</v>
      </c>
      <c r="J31" s="268"/>
      <c r="K31" s="49"/>
      <c r="L31" s="49"/>
      <c r="M31" s="49"/>
      <c r="N31" s="49"/>
      <c r="O31" s="49"/>
      <c r="P31" s="49"/>
      <c r="R31" s="49"/>
      <c r="S31" s="49"/>
      <c r="T31" s="49"/>
      <c r="U31" s="49"/>
      <c r="V31" s="49"/>
    </row>
    <row r="32" spans="1:22" ht="14.25" customHeight="1">
      <c r="A32" s="186" t="s">
        <v>84</v>
      </c>
      <c r="B32" s="94"/>
      <c r="C32" s="95" t="s">
        <v>74</v>
      </c>
      <c r="D32" s="94">
        <v>755</v>
      </c>
      <c r="E32" s="10" t="s">
        <v>14</v>
      </c>
      <c r="F32" s="94">
        <v>74712</v>
      </c>
      <c r="G32" s="94" t="s">
        <v>25</v>
      </c>
      <c r="H32" s="10">
        <v>504</v>
      </c>
      <c r="I32" s="10" t="s">
        <v>45</v>
      </c>
      <c r="J32" s="196"/>
      <c r="K32" s="49"/>
      <c r="L32" s="49"/>
      <c r="M32" s="49"/>
      <c r="N32" s="49"/>
      <c r="O32" s="49"/>
      <c r="P32" s="49"/>
      <c r="R32" s="49"/>
      <c r="S32" s="49"/>
      <c r="T32" s="49"/>
      <c r="U32" s="49"/>
      <c r="V32" s="49"/>
    </row>
    <row r="33" spans="1:22" ht="14.25" customHeight="1">
      <c r="A33" s="186" t="s">
        <v>84</v>
      </c>
      <c r="B33" s="94"/>
      <c r="C33" s="95" t="s">
        <v>75</v>
      </c>
      <c r="D33" s="94">
        <v>198</v>
      </c>
      <c r="E33" s="10" t="s">
        <v>27</v>
      </c>
      <c r="F33" s="94">
        <v>74712</v>
      </c>
      <c r="G33" s="94" t="s">
        <v>25</v>
      </c>
      <c r="H33" s="10">
        <v>839</v>
      </c>
      <c r="I33" s="10" t="s">
        <v>45</v>
      </c>
      <c r="J33" s="268"/>
      <c r="K33" s="49"/>
      <c r="L33" s="49"/>
      <c r="M33" s="49"/>
      <c r="N33" s="49"/>
      <c r="O33" s="49"/>
      <c r="P33" s="49"/>
      <c r="R33" s="49"/>
      <c r="S33" s="49"/>
      <c r="T33" s="49"/>
      <c r="U33" s="49"/>
      <c r="V33" s="49"/>
    </row>
    <row r="34" spans="1:22" ht="14.25" customHeight="1">
      <c r="A34" s="186" t="s">
        <v>84</v>
      </c>
      <c r="B34" s="94" t="s">
        <v>76</v>
      </c>
      <c r="C34" s="95" t="s">
        <v>77</v>
      </c>
      <c r="D34" s="94">
        <v>301</v>
      </c>
      <c r="E34" s="10" t="s">
        <v>27</v>
      </c>
      <c r="F34" s="94">
        <v>74712</v>
      </c>
      <c r="G34" s="94" t="s">
        <v>25</v>
      </c>
      <c r="H34" s="10">
        <v>10002</v>
      </c>
      <c r="I34" s="10" t="s">
        <v>45</v>
      </c>
      <c r="J34" s="268"/>
      <c r="K34" s="49"/>
      <c r="L34" s="49"/>
      <c r="M34" s="49"/>
      <c r="N34" s="49"/>
      <c r="O34" s="49"/>
      <c r="P34" s="49"/>
      <c r="R34" s="49"/>
      <c r="S34" s="49"/>
      <c r="T34" s="49"/>
      <c r="U34" s="49"/>
      <c r="V34" s="49"/>
    </row>
    <row r="35" spans="1:22" ht="14.25" customHeight="1" thickBot="1">
      <c r="A35" s="269" t="s">
        <v>78</v>
      </c>
      <c r="B35" s="151"/>
      <c r="C35" s="203"/>
      <c r="D35" s="151"/>
      <c r="E35" s="151"/>
      <c r="F35" s="152"/>
      <c r="G35" s="152"/>
      <c r="H35" s="152"/>
      <c r="I35" s="153"/>
      <c r="J35" s="154"/>
      <c r="K35" s="49"/>
      <c r="L35" s="49"/>
      <c r="M35" s="49"/>
      <c r="N35" s="49"/>
      <c r="O35" s="49"/>
      <c r="P35" s="49"/>
      <c r="R35" s="49"/>
      <c r="S35" s="49"/>
      <c r="T35" s="49"/>
      <c r="U35" s="49"/>
      <c r="V35" s="49"/>
    </row>
    <row r="36" spans="1:22" ht="14.25" customHeight="1" thickBot="1">
      <c r="A36" s="270" t="s">
        <v>80</v>
      </c>
      <c r="B36" s="102"/>
      <c r="C36" s="271"/>
      <c r="D36" s="103">
        <f>SUM(D29:D35)</f>
        <v>4055</v>
      </c>
      <c r="E36" s="104"/>
      <c r="F36" s="104"/>
      <c r="G36" s="105"/>
      <c r="H36" s="105"/>
      <c r="I36" s="105"/>
      <c r="J36" s="272"/>
      <c r="K36" s="49"/>
      <c r="L36" s="49"/>
      <c r="M36" s="49"/>
      <c r="N36" s="49"/>
      <c r="O36" s="49"/>
      <c r="P36" s="49"/>
      <c r="R36" s="49"/>
      <c r="S36" s="49"/>
      <c r="T36" s="49"/>
      <c r="U36" s="49"/>
      <c r="V36" s="49"/>
    </row>
    <row r="37" spans="1:22" ht="14.25" customHeight="1">
      <c r="A37" s="183"/>
      <c r="B37" s="94"/>
      <c r="C37" s="127"/>
      <c r="D37" s="10"/>
      <c r="E37" s="10"/>
      <c r="F37" s="10"/>
      <c r="G37" s="10"/>
      <c r="H37" s="10"/>
      <c r="I37" s="10"/>
      <c r="J37" s="197"/>
      <c r="K37" s="49"/>
      <c r="L37" s="49"/>
      <c r="M37" s="49"/>
      <c r="N37" s="49"/>
      <c r="O37" s="49"/>
      <c r="P37" s="49"/>
      <c r="R37" s="49"/>
      <c r="S37" s="49"/>
      <c r="T37" s="49"/>
      <c r="U37" s="49"/>
      <c r="V37" s="49"/>
    </row>
    <row r="38" spans="1:22" ht="14.25" customHeight="1">
      <c r="A38" s="267" t="s">
        <v>97</v>
      </c>
      <c r="B38" s="162"/>
      <c r="C38" s="208"/>
      <c r="D38" s="163"/>
      <c r="E38" s="164"/>
      <c r="F38" s="10"/>
      <c r="G38" s="10"/>
      <c r="H38" s="93"/>
      <c r="I38" s="31"/>
      <c r="J38" s="276"/>
      <c r="K38" s="49"/>
      <c r="L38" s="49"/>
      <c r="M38" s="49"/>
      <c r="N38" s="49"/>
      <c r="O38" s="49"/>
      <c r="P38" s="49"/>
      <c r="R38" s="49"/>
      <c r="S38" s="49"/>
      <c r="T38" s="49"/>
      <c r="U38" s="49"/>
      <c r="V38" s="49"/>
    </row>
    <row r="39" spans="1:22" ht="14.25" customHeight="1">
      <c r="A39" s="186" t="s">
        <v>84</v>
      </c>
      <c r="B39" s="94" t="s">
        <v>44</v>
      </c>
      <c r="C39" s="282" t="s">
        <v>87</v>
      </c>
      <c r="D39" s="94">
        <v>1172</v>
      </c>
      <c r="E39" s="10" t="s">
        <v>27</v>
      </c>
      <c r="F39" s="94">
        <v>75800</v>
      </c>
      <c r="G39" s="283" t="s">
        <v>34</v>
      </c>
      <c r="H39" s="10">
        <v>1</v>
      </c>
      <c r="I39" s="10" t="s">
        <v>46</v>
      </c>
      <c r="J39" s="268"/>
      <c r="K39" s="49"/>
      <c r="L39" s="49"/>
      <c r="M39" s="49"/>
      <c r="N39" s="49"/>
      <c r="O39" s="49"/>
      <c r="P39" s="49"/>
      <c r="R39" s="49"/>
      <c r="S39" s="49"/>
      <c r="T39" s="49"/>
      <c r="U39" s="49"/>
      <c r="V39" s="49"/>
    </row>
    <row r="40" spans="1:22" ht="14.25" customHeight="1">
      <c r="A40" s="186" t="s">
        <v>84</v>
      </c>
      <c r="B40" s="94" t="s">
        <v>44</v>
      </c>
      <c r="C40" s="127" t="s">
        <v>88</v>
      </c>
      <c r="D40" s="76">
        <v>21</v>
      </c>
      <c r="E40" s="10" t="s">
        <v>43</v>
      </c>
      <c r="F40" s="10" t="s">
        <v>16</v>
      </c>
      <c r="G40" s="10" t="s">
        <v>16</v>
      </c>
      <c r="H40" s="10">
        <v>1</v>
      </c>
      <c r="I40" s="10" t="s">
        <v>46</v>
      </c>
      <c r="J40" s="268"/>
      <c r="K40" s="49"/>
      <c r="L40" s="49"/>
      <c r="M40" s="49"/>
      <c r="N40" s="49"/>
      <c r="O40" s="49"/>
      <c r="P40" s="49"/>
      <c r="R40" s="49"/>
      <c r="S40" s="49"/>
      <c r="T40" s="49"/>
      <c r="U40" s="49"/>
      <c r="V40" s="49"/>
    </row>
    <row r="41" spans="1:22" ht="14.25" customHeight="1">
      <c r="A41" s="186" t="s">
        <v>84</v>
      </c>
      <c r="B41" s="94" t="s">
        <v>44</v>
      </c>
      <c r="C41" s="127" t="s">
        <v>89</v>
      </c>
      <c r="D41" s="76">
        <v>2270</v>
      </c>
      <c r="E41" s="10" t="s">
        <v>13</v>
      </c>
      <c r="F41" s="94">
        <v>75800</v>
      </c>
      <c r="G41" s="283" t="s">
        <v>34</v>
      </c>
      <c r="H41" s="10">
        <v>831</v>
      </c>
      <c r="I41" s="10" t="s">
        <v>46</v>
      </c>
      <c r="J41" s="268"/>
      <c r="K41" s="49"/>
      <c r="L41" s="49"/>
      <c r="M41" s="49"/>
      <c r="N41" s="49"/>
      <c r="O41" s="49"/>
      <c r="P41" s="49"/>
      <c r="R41" s="49"/>
      <c r="S41" s="49"/>
      <c r="T41" s="49"/>
      <c r="U41" s="49"/>
      <c r="V41" s="49"/>
    </row>
    <row r="42" spans="1:22" ht="14.25" customHeight="1">
      <c r="A42" s="186" t="s">
        <v>84</v>
      </c>
      <c r="B42" s="94" t="s">
        <v>44</v>
      </c>
      <c r="C42" s="127" t="s">
        <v>90</v>
      </c>
      <c r="D42" s="76">
        <v>961</v>
      </c>
      <c r="E42" s="10" t="s">
        <v>13</v>
      </c>
      <c r="F42" s="94">
        <v>75800</v>
      </c>
      <c r="G42" s="283" t="s">
        <v>34</v>
      </c>
      <c r="H42" s="10">
        <v>685</v>
      </c>
      <c r="I42" s="10" t="s">
        <v>46</v>
      </c>
      <c r="J42" s="268"/>
      <c r="K42" s="49"/>
      <c r="L42" s="49"/>
      <c r="M42" s="49"/>
      <c r="N42" s="49"/>
      <c r="O42" s="49"/>
      <c r="P42" s="49"/>
      <c r="R42" s="49"/>
      <c r="S42" s="49"/>
      <c r="T42" s="49"/>
      <c r="U42" s="49"/>
      <c r="V42" s="49"/>
    </row>
    <row r="43" spans="1:22" ht="14.25" customHeight="1">
      <c r="A43" s="183" t="s">
        <v>84</v>
      </c>
      <c r="B43" s="94" t="s">
        <v>44</v>
      </c>
      <c r="C43" s="127" t="s">
        <v>91</v>
      </c>
      <c r="D43" s="76">
        <v>737</v>
      </c>
      <c r="E43" s="10" t="s">
        <v>13</v>
      </c>
      <c r="F43" s="10">
        <v>75800</v>
      </c>
      <c r="G43" s="10" t="s">
        <v>34</v>
      </c>
      <c r="H43" s="10">
        <v>685</v>
      </c>
      <c r="I43" s="10" t="s">
        <v>46</v>
      </c>
      <c r="J43" s="268"/>
      <c r="K43" s="49"/>
      <c r="L43" s="49"/>
      <c r="M43" s="49"/>
      <c r="N43" s="49"/>
      <c r="O43" s="49"/>
      <c r="P43" s="49"/>
      <c r="R43" s="49"/>
      <c r="S43" s="49"/>
      <c r="T43" s="49"/>
      <c r="U43" s="49"/>
      <c r="V43" s="49"/>
    </row>
    <row r="44" spans="1:22" ht="14.25" customHeight="1">
      <c r="A44" s="183" t="s">
        <v>84</v>
      </c>
      <c r="B44" s="94" t="s">
        <v>44</v>
      </c>
      <c r="C44" s="127" t="s">
        <v>92</v>
      </c>
      <c r="D44" s="76">
        <v>1584</v>
      </c>
      <c r="E44" s="10" t="s">
        <v>27</v>
      </c>
      <c r="F44" s="10">
        <v>75800</v>
      </c>
      <c r="G44" s="10" t="s">
        <v>34</v>
      </c>
      <c r="H44" s="10">
        <v>25</v>
      </c>
      <c r="I44" s="10" t="s">
        <v>46</v>
      </c>
      <c r="J44" s="268"/>
      <c r="K44" s="49"/>
      <c r="L44" s="49"/>
      <c r="M44" s="49"/>
      <c r="N44" s="49"/>
      <c r="O44" s="49"/>
      <c r="P44" s="49"/>
      <c r="R44" s="49"/>
      <c r="S44" s="49"/>
      <c r="T44" s="49"/>
      <c r="U44" s="49"/>
      <c r="V44" s="49"/>
    </row>
    <row r="45" spans="1:22" ht="14.25" customHeight="1">
      <c r="A45" s="183" t="s">
        <v>84</v>
      </c>
      <c r="B45" s="94" t="s">
        <v>44</v>
      </c>
      <c r="C45" s="127" t="s">
        <v>93</v>
      </c>
      <c r="D45" s="76">
        <v>1249</v>
      </c>
      <c r="E45" s="10" t="s">
        <v>27</v>
      </c>
      <c r="F45" s="10">
        <v>75800</v>
      </c>
      <c r="G45" s="10" t="s">
        <v>34</v>
      </c>
      <c r="H45" s="10">
        <v>842</v>
      </c>
      <c r="I45" s="10" t="s">
        <v>46</v>
      </c>
      <c r="J45" s="268"/>
      <c r="K45" s="49"/>
      <c r="L45" s="49"/>
      <c r="M45" s="49"/>
      <c r="N45" s="49"/>
      <c r="O45" s="49"/>
      <c r="P45" s="49"/>
      <c r="R45" s="49"/>
      <c r="S45" s="49"/>
      <c r="T45" s="49"/>
      <c r="U45" s="49"/>
      <c r="V45" s="49"/>
    </row>
    <row r="46" spans="1:22" ht="14.25" customHeight="1">
      <c r="A46" s="183" t="s">
        <v>84</v>
      </c>
      <c r="B46" s="94" t="s">
        <v>44</v>
      </c>
      <c r="C46" s="127" t="s">
        <v>94</v>
      </c>
      <c r="D46" s="76">
        <v>1501</v>
      </c>
      <c r="E46" s="10" t="s">
        <v>27</v>
      </c>
      <c r="F46" s="10">
        <v>75800</v>
      </c>
      <c r="G46" s="10" t="s">
        <v>34</v>
      </c>
      <c r="H46" s="10">
        <v>866</v>
      </c>
      <c r="I46" s="10" t="s">
        <v>46</v>
      </c>
      <c r="J46" s="268"/>
      <c r="K46" s="49"/>
      <c r="L46" s="49"/>
      <c r="M46" s="49"/>
      <c r="N46" s="49"/>
      <c r="O46" s="49"/>
      <c r="P46" s="49"/>
      <c r="R46" s="49"/>
      <c r="S46" s="49"/>
      <c r="T46" s="49"/>
      <c r="U46" s="49"/>
      <c r="V46" s="49"/>
    </row>
    <row r="47" spans="1:22" ht="14.25" customHeight="1">
      <c r="A47" s="183" t="s">
        <v>84</v>
      </c>
      <c r="B47" s="94" t="s">
        <v>44</v>
      </c>
      <c r="C47" s="127" t="s">
        <v>95</v>
      </c>
      <c r="D47" s="76">
        <v>16221</v>
      </c>
      <c r="E47" s="10" t="s">
        <v>27</v>
      </c>
      <c r="F47" s="10">
        <v>75800</v>
      </c>
      <c r="G47" s="10" t="s">
        <v>34</v>
      </c>
      <c r="H47" s="10" t="s">
        <v>16</v>
      </c>
      <c r="I47" s="10" t="s">
        <v>46</v>
      </c>
      <c r="J47" s="268"/>
      <c r="K47" s="49"/>
      <c r="L47" s="49"/>
      <c r="M47" s="49"/>
      <c r="N47" s="49"/>
      <c r="O47" s="49"/>
      <c r="P47" s="49"/>
      <c r="R47" s="49"/>
      <c r="S47" s="49"/>
      <c r="T47" s="49"/>
      <c r="U47" s="49"/>
      <c r="V47" s="49"/>
    </row>
    <row r="48" spans="1:22" ht="14.25" customHeight="1" thickBot="1">
      <c r="A48" s="277" t="s">
        <v>96</v>
      </c>
      <c r="B48" s="278"/>
      <c r="C48" s="279"/>
      <c r="D48" s="278"/>
      <c r="E48" s="280"/>
      <c r="F48" s="97"/>
      <c r="G48" s="97"/>
      <c r="H48" s="98"/>
      <c r="I48" s="99"/>
      <c r="J48" s="281"/>
      <c r="K48" s="49"/>
      <c r="L48" s="49"/>
      <c r="M48" s="49"/>
      <c r="N48" s="49"/>
      <c r="O48" s="49"/>
      <c r="P48" s="49"/>
      <c r="R48" s="49"/>
      <c r="S48" s="49"/>
      <c r="T48" s="49"/>
      <c r="U48" s="49"/>
      <c r="V48" s="49"/>
    </row>
    <row r="49" spans="1:22" ht="14.25" customHeight="1" thickBot="1">
      <c r="A49" s="270" t="s">
        <v>98</v>
      </c>
      <c r="B49" s="102"/>
      <c r="C49" s="271"/>
      <c r="D49" s="103">
        <f>SUM(D39:D48)</f>
        <v>25716</v>
      </c>
      <c r="E49" s="104"/>
      <c r="F49" s="104"/>
      <c r="G49" s="105"/>
      <c r="H49" s="105"/>
      <c r="I49" s="105"/>
      <c r="J49" s="272"/>
      <c r="K49" s="49"/>
      <c r="L49" s="49"/>
      <c r="M49" s="49"/>
      <c r="N49" s="49"/>
      <c r="O49" s="49"/>
      <c r="P49" s="49"/>
      <c r="R49" s="49"/>
      <c r="S49" s="49"/>
      <c r="T49" s="49"/>
      <c r="U49" s="49"/>
      <c r="V49" s="49"/>
    </row>
    <row r="50" spans="1:22" ht="14.25" customHeight="1">
      <c r="A50" s="183"/>
      <c r="B50" s="94"/>
      <c r="C50" s="127"/>
      <c r="D50" s="10"/>
      <c r="E50" s="10"/>
      <c r="F50" s="10"/>
      <c r="G50" s="10"/>
      <c r="H50" s="10"/>
      <c r="I50" s="10"/>
      <c r="J50" s="197"/>
      <c r="K50" s="49"/>
      <c r="L50" s="49"/>
      <c r="M50" s="49"/>
      <c r="N50" s="49"/>
      <c r="O50" s="49"/>
      <c r="P50" s="49"/>
      <c r="R50" s="49"/>
      <c r="S50" s="49"/>
      <c r="T50" s="49"/>
      <c r="U50" s="49"/>
      <c r="V50" s="49"/>
    </row>
    <row r="51" spans="1:22" ht="14.25" customHeight="1">
      <c r="A51" s="267" t="s">
        <v>151</v>
      </c>
      <c r="B51" s="162"/>
      <c r="C51" s="208"/>
      <c r="D51" s="163"/>
      <c r="E51" s="164"/>
      <c r="F51" s="10"/>
      <c r="G51" s="10"/>
      <c r="H51" s="93"/>
      <c r="I51" s="31"/>
      <c r="J51" s="276"/>
      <c r="K51" s="49"/>
      <c r="L51" s="49"/>
      <c r="M51" s="49"/>
      <c r="N51" s="49"/>
      <c r="O51" s="49"/>
      <c r="P51" s="49"/>
      <c r="R51" s="49"/>
      <c r="S51" s="49"/>
      <c r="T51" s="49"/>
      <c r="U51" s="49"/>
      <c r="V51" s="49"/>
    </row>
    <row r="52" spans="1:22" ht="14.25" customHeight="1">
      <c r="A52" s="183" t="s">
        <v>62</v>
      </c>
      <c r="B52" s="94" t="s">
        <v>44</v>
      </c>
      <c r="C52" s="127" t="s">
        <v>85</v>
      </c>
      <c r="D52" s="10">
        <v>492</v>
      </c>
      <c r="E52" s="10" t="s">
        <v>27</v>
      </c>
      <c r="F52" s="10">
        <v>75800</v>
      </c>
      <c r="G52" s="10" t="s">
        <v>34</v>
      </c>
      <c r="H52" s="10" t="s">
        <v>16</v>
      </c>
      <c r="I52" s="10" t="s">
        <v>45</v>
      </c>
      <c r="J52" s="268"/>
      <c r="K52" s="49"/>
      <c r="L52" s="49"/>
      <c r="M52" s="49"/>
      <c r="N52" s="49"/>
      <c r="O52" s="49"/>
      <c r="P52" s="49"/>
      <c r="R52" s="49"/>
      <c r="S52" s="49"/>
      <c r="T52" s="49"/>
      <c r="U52" s="49"/>
      <c r="V52" s="49"/>
    </row>
    <row r="53" spans="1:22" ht="14.25" customHeight="1">
      <c r="A53" s="183" t="s">
        <v>62</v>
      </c>
      <c r="B53" s="94" t="s">
        <v>44</v>
      </c>
      <c r="C53" s="127" t="s">
        <v>86</v>
      </c>
      <c r="D53" s="76">
        <v>2581</v>
      </c>
      <c r="E53" s="10" t="s">
        <v>27</v>
      </c>
      <c r="F53" s="10">
        <v>75800</v>
      </c>
      <c r="G53" s="10" t="s">
        <v>34</v>
      </c>
      <c r="H53" s="76">
        <v>530</v>
      </c>
      <c r="I53" s="10" t="s">
        <v>45</v>
      </c>
      <c r="J53" s="268"/>
      <c r="K53" s="49"/>
      <c r="L53" s="49"/>
      <c r="M53" s="49"/>
      <c r="N53" s="49"/>
      <c r="O53" s="49"/>
      <c r="P53" s="49"/>
      <c r="R53" s="49"/>
      <c r="S53" s="49"/>
      <c r="T53" s="49"/>
      <c r="U53" s="49"/>
      <c r="V53" s="49"/>
    </row>
    <row r="54" spans="1:22" ht="14.25" customHeight="1" thickBot="1">
      <c r="A54" s="277" t="s">
        <v>99</v>
      </c>
      <c r="B54" s="278"/>
      <c r="C54" s="279"/>
      <c r="D54" s="278"/>
      <c r="E54" s="280"/>
      <c r="F54" s="152"/>
      <c r="G54" s="152"/>
      <c r="H54" s="152"/>
      <c r="I54" s="152"/>
      <c r="J54" s="322"/>
      <c r="K54" s="49"/>
      <c r="L54" s="49"/>
      <c r="M54" s="49"/>
      <c r="N54" s="49"/>
      <c r="O54" s="49"/>
      <c r="P54" s="49"/>
      <c r="R54" s="49"/>
      <c r="S54" s="49"/>
      <c r="T54" s="49"/>
      <c r="U54" s="49"/>
      <c r="V54" s="49"/>
    </row>
    <row r="55" spans="1:22" ht="14.25" customHeight="1" thickBot="1">
      <c r="A55" s="270" t="s">
        <v>100</v>
      </c>
      <c r="B55" s="102"/>
      <c r="C55" s="271"/>
      <c r="D55" s="103">
        <f>SUM(D52:D54)</f>
        <v>3073</v>
      </c>
      <c r="E55" s="104"/>
      <c r="F55" s="104"/>
      <c r="G55" s="105"/>
      <c r="H55" s="105"/>
      <c r="I55" s="105"/>
      <c r="J55" s="272"/>
      <c r="K55" s="49"/>
      <c r="L55" s="49"/>
      <c r="M55" s="49"/>
      <c r="N55" s="49"/>
      <c r="O55" s="49"/>
      <c r="P55" s="49"/>
      <c r="R55" s="49"/>
      <c r="S55" s="49"/>
      <c r="T55" s="49"/>
      <c r="U55" s="49"/>
      <c r="V55" s="49"/>
    </row>
    <row r="56" spans="1:22" ht="12.75">
      <c r="A56" s="185"/>
      <c r="B56" s="77"/>
      <c r="C56" s="210"/>
      <c r="D56" s="106"/>
      <c r="E56" s="77"/>
      <c r="F56" s="77"/>
      <c r="G56" s="106"/>
      <c r="H56" s="106"/>
      <c r="I56" s="106"/>
      <c r="J56" s="195"/>
      <c r="K56" s="49"/>
      <c r="L56" s="49"/>
      <c r="M56" s="49"/>
      <c r="N56" s="49"/>
      <c r="O56" s="49"/>
      <c r="P56" s="49"/>
      <c r="R56" s="49"/>
      <c r="S56" s="49"/>
      <c r="T56" s="49"/>
      <c r="U56" s="49"/>
      <c r="V56" s="49"/>
    </row>
    <row r="57" spans="1:22" ht="14.25">
      <c r="A57" s="182" t="s">
        <v>170</v>
      </c>
      <c r="B57" s="162"/>
      <c r="C57" s="208"/>
      <c r="D57" s="163"/>
      <c r="E57" s="164"/>
      <c r="F57" s="10"/>
      <c r="G57" s="10"/>
      <c r="H57" s="93"/>
      <c r="I57" s="31"/>
      <c r="J57" s="196"/>
      <c r="K57" s="49"/>
      <c r="L57" s="49"/>
      <c r="M57" s="49"/>
      <c r="N57" s="49"/>
      <c r="O57" s="49"/>
      <c r="P57" s="49"/>
      <c r="R57" s="49"/>
      <c r="S57" s="49"/>
      <c r="T57" s="49"/>
      <c r="U57" s="49"/>
      <c r="V57" s="49"/>
    </row>
    <row r="58" spans="1:22" ht="13.5" thickBot="1">
      <c r="A58" s="186" t="s">
        <v>84</v>
      </c>
      <c r="B58" s="94" t="s">
        <v>44</v>
      </c>
      <c r="C58" s="95" t="s">
        <v>61</v>
      </c>
      <c r="D58" s="94">
        <v>975</v>
      </c>
      <c r="E58" s="10" t="s">
        <v>13</v>
      </c>
      <c r="F58" s="10">
        <v>75800</v>
      </c>
      <c r="G58" s="10" t="s">
        <v>34</v>
      </c>
      <c r="H58" s="131">
        <v>871</v>
      </c>
      <c r="I58" s="10" t="s">
        <v>45</v>
      </c>
      <c r="J58" s="196"/>
      <c r="K58" s="49"/>
      <c r="L58" s="49"/>
      <c r="M58" s="49"/>
      <c r="N58" s="49"/>
      <c r="O58" s="49"/>
      <c r="P58" s="49"/>
      <c r="R58" s="49"/>
      <c r="S58" s="49"/>
      <c r="T58" s="49"/>
      <c r="U58" s="49"/>
      <c r="V58" s="49"/>
    </row>
    <row r="59" spans="1:22" ht="15" thickBot="1">
      <c r="A59" s="190" t="s">
        <v>147</v>
      </c>
      <c r="B59" s="147"/>
      <c r="C59" s="148"/>
      <c r="D59" s="149">
        <f>SUM(D58:D58)</f>
        <v>975</v>
      </c>
      <c r="E59" s="148"/>
      <c r="F59" s="148"/>
      <c r="G59" s="148"/>
      <c r="H59" s="243"/>
      <c r="I59" s="244"/>
      <c r="J59" s="245"/>
      <c r="K59" s="49"/>
      <c r="L59" s="49"/>
      <c r="M59" s="49"/>
      <c r="N59" s="49"/>
      <c r="O59" s="49"/>
      <c r="P59" s="49"/>
      <c r="R59" s="49"/>
      <c r="S59" s="49"/>
      <c r="T59" s="49"/>
      <c r="U59" s="49"/>
      <c r="V59" s="49"/>
    </row>
    <row r="60" spans="2:22" ht="12.75">
      <c r="B60" s="78"/>
      <c r="C60" s="325"/>
      <c r="D60" s="96"/>
      <c r="E60" s="78"/>
      <c r="F60" s="78"/>
      <c r="G60" s="96"/>
      <c r="H60" s="96"/>
      <c r="I60" s="96"/>
      <c r="J60" s="196"/>
      <c r="K60" s="49"/>
      <c r="L60" s="49"/>
      <c r="M60" s="49"/>
      <c r="N60" s="49"/>
      <c r="O60" s="49"/>
      <c r="P60" s="49"/>
      <c r="R60" s="49"/>
      <c r="S60" s="49"/>
      <c r="T60" s="49"/>
      <c r="U60" s="49"/>
      <c r="V60" s="49"/>
    </row>
    <row r="61" spans="1:22" ht="18" customHeight="1">
      <c r="A61" s="182" t="s">
        <v>171</v>
      </c>
      <c r="B61" s="162"/>
      <c r="C61" s="208"/>
      <c r="D61" s="163"/>
      <c r="E61" s="164"/>
      <c r="F61" s="10"/>
      <c r="G61" s="10"/>
      <c r="H61" s="93"/>
      <c r="I61" s="31"/>
      <c r="J61" s="196"/>
      <c r="K61" s="49"/>
      <c r="L61" s="49"/>
      <c r="M61" s="49"/>
      <c r="N61" s="49"/>
      <c r="O61" s="49"/>
      <c r="P61" s="49"/>
      <c r="R61" s="49"/>
      <c r="S61" s="49"/>
      <c r="T61" s="49"/>
      <c r="U61" s="49"/>
      <c r="V61" s="49"/>
    </row>
    <row r="62" spans="1:22" ht="18" customHeight="1">
      <c r="A62" s="186" t="s">
        <v>60</v>
      </c>
      <c r="B62" s="94" t="s">
        <v>44</v>
      </c>
      <c r="C62" s="282" t="s">
        <v>150</v>
      </c>
      <c r="D62" s="94">
        <v>3478</v>
      </c>
      <c r="E62" s="10" t="s">
        <v>14</v>
      </c>
      <c r="F62" s="10">
        <v>74811</v>
      </c>
      <c r="G62" s="10" t="s">
        <v>25</v>
      </c>
      <c r="H62" s="131">
        <v>99</v>
      </c>
      <c r="I62" s="10" t="s">
        <v>45</v>
      </c>
      <c r="J62" s="196"/>
      <c r="K62" s="49"/>
      <c r="L62" s="49"/>
      <c r="M62" s="49"/>
      <c r="N62" s="49"/>
      <c r="O62" s="49"/>
      <c r="P62" s="49"/>
      <c r="R62" s="49"/>
      <c r="S62" s="49"/>
      <c r="T62" s="49"/>
      <c r="U62" s="49"/>
      <c r="V62" s="49"/>
    </row>
    <row r="63" spans="1:22" ht="18" customHeight="1">
      <c r="A63" s="186" t="s">
        <v>60</v>
      </c>
      <c r="B63" s="94" t="s">
        <v>44</v>
      </c>
      <c r="C63" s="282" t="s">
        <v>150</v>
      </c>
      <c r="D63" s="94">
        <v>5974</v>
      </c>
      <c r="E63" s="10" t="s">
        <v>14</v>
      </c>
      <c r="F63" s="10">
        <v>74811</v>
      </c>
      <c r="G63" s="10" t="s">
        <v>25</v>
      </c>
      <c r="H63" s="131">
        <v>99</v>
      </c>
      <c r="I63" s="10" t="s">
        <v>45</v>
      </c>
      <c r="J63" s="196"/>
      <c r="K63" s="49"/>
      <c r="L63" s="49"/>
      <c r="M63" s="49"/>
      <c r="N63" s="49"/>
      <c r="O63" s="49"/>
      <c r="P63" s="49"/>
      <c r="R63" s="49"/>
      <c r="S63" s="49"/>
      <c r="T63" s="49"/>
      <c r="U63" s="49"/>
      <c r="V63" s="49"/>
    </row>
    <row r="64" spans="1:22" ht="18" customHeight="1" thickBot="1">
      <c r="A64" s="277" t="s">
        <v>149</v>
      </c>
      <c r="B64" s="278"/>
      <c r="C64" s="279"/>
      <c r="D64" s="278"/>
      <c r="E64" s="280"/>
      <c r="F64" s="152"/>
      <c r="G64" s="152"/>
      <c r="H64" s="152"/>
      <c r="I64" s="152"/>
      <c r="J64" s="322"/>
      <c r="K64" s="49"/>
      <c r="L64" s="49"/>
      <c r="M64" s="49"/>
      <c r="N64" s="49"/>
      <c r="O64" s="49"/>
      <c r="P64" s="49"/>
      <c r="R64" s="49"/>
      <c r="S64" s="49"/>
      <c r="T64" s="49"/>
      <c r="U64" s="49"/>
      <c r="V64" s="49"/>
    </row>
    <row r="65" spans="1:22" s="242" customFormat="1" ht="15" thickBot="1">
      <c r="A65" s="190" t="s">
        <v>148</v>
      </c>
      <c r="B65" s="147"/>
      <c r="C65" s="148"/>
      <c r="D65" s="149">
        <f>SUM(D62:D63)</f>
        <v>9452</v>
      </c>
      <c r="E65" s="148"/>
      <c r="F65" s="148"/>
      <c r="G65" s="148"/>
      <c r="H65" s="243"/>
      <c r="I65" s="244"/>
      <c r="J65" s="245"/>
      <c r="K65" s="49"/>
      <c r="L65" s="49"/>
      <c r="M65" s="49"/>
      <c r="N65" s="49"/>
      <c r="O65" s="49"/>
      <c r="P65" s="49"/>
      <c r="R65" s="316"/>
      <c r="S65" s="316"/>
      <c r="T65" s="316"/>
      <c r="U65" s="316"/>
      <c r="V65" s="316"/>
    </row>
    <row r="66" spans="1:23" ht="15" thickBot="1">
      <c r="A66" s="187" t="s">
        <v>53</v>
      </c>
      <c r="B66" s="166"/>
      <c r="C66" s="211"/>
      <c r="D66" s="167">
        <f>SUM(D65+D59+D55+D49+D36+D26+D21+D16)</f>
        <v>63820</v>
      </c>
      <c r="E66" s="168"/>
      <c r="F66" s="168"/>
      <c r="G66" s="169"/>
      <c r="H66" s="169"/>
      <c r="I66" s="169"/>
      <c r="J66" s="200"/>
      <c r="K66" s="49"/>
      <c r="L66" s="49"/>
      <c r="M66" s="49"/>
      <c r="N66" s="49"/>
      <c r="O66" s="49"/>
      <c r="P66" s="49"/>
      <c r="R66" s="316"/>
      <c r="S66" s="316"/>
      <c r="T66" s="316"/>
      <c r="U66" s="316"/>
      <c r="V66" s="316"/>
      <c r="W66" s="258"/>
    </row>
    <row r="67" spans="1:22" ht="14.25">
      <c r="A67" s="182"/>
      <c r="B67" s="162"/>
      <c r="C67" s="208"/>
      <c r="D67" s="163"/>
      <c r="E67" s="164"/>
      <c r="F67" s="10"/>
      <c r="G67" s="94"/>
      <c r="H67" s="131"/>
      <c r="I67" s="10"/>
      <c r="J67" s="250"/>
      <c r="K67" s="49"/>
      <c r="L67" s="49"/>
      <c r="M67" s="49"/>
      <c r="N67" s="49"/>
      <c r="O67" s="49"/>
      <c r="P67" s="49"/>
      <c r="R67" s="49"/>
      <c r="S67" s="49"/>
      <c r="T67" s="49"/>
      <c r="U67" s="49"/>
      <c r="V67" s="49"/>
    </row>
    <row r="68" spans="1:22" ht="15.75">
      <c r="A68" s="188" t="s">
        <v>49</v>
      </c>
      <c r="B68" s="129"/>
      <c r="C68" s="212"/>
      <c r="D68" s="130"/>
      <c r="E68" s="10"/>
      <c r="F68" s="40"/>
      <c r="G68" s="10"/>
      <c r="H68" s="100"/>
      <c r="I68" s="10"/>
      <c r="J68" s="249"/>
      <c r="K68" s="49"/>
      <c r="L68" s="49"/>
      <c r="M68" s="49"/>
      <c r="N68" s="49"/>
      <c r="O68" s="49"/>
      <c r="P68" s="49"/>
      <c r="R68" s="49"/>
      <c r="S68" s="49"/>
      <c r="T68" s="49"/>
      <c r="U68" s="49"/>
      <c r="V68" s="49"/>
    </row>
    <row r="69" spans="1:22" ht="14.25">
      <c r="A69" s="189" t="s">
        <v>101</v>
      </c>
      <c r="B69" s="143"/>
      <c r="C69" s="144"/>
      <c r="D69" s="10"/>
      <c r="E69" s="10"/>
      <c r="F69" s="10"/>
      <c r="H69" s="10"/>
      <c r="I69" s="10"/>
      <c r="J69" s="196"/>
      <c r="K69" s="49"/>
      <c r="L69" s="49"/>
      <c r="M69" s="49"/>
      <c r="N69" s="49"/>
      <c r="O69" s="49"/>
      <c r="P69" s="49"/>
      <c r="R69" s="49"/>
      <c r="S69" s="49"/>
      <c r="T69" s="49"/>
      <c r="U69" s="49"/>
      <c r="V69" s="49"/>
    </row>
    <row r="70" spans="1:22" ht="14.25">
      <c r="A70" s="254" t="s">
        <v>152</v>
      </c>
      <c r="B70" s="9"/>
      <c r="C70" s="213"/>
      <c r="D70" s="10"/>
      <c r="E70" s="10"/>
      <c r="F70" s="40"/>
      <c r="G70" s="10"/>
      <c r="H70" s="100"/>
      <c r="I70" s="10"/>
      <c r="J70" s="196"/>
      <c r="K70" s="49"/>
      <c r="L70" s="49"/>
      <c r="M70" s="49"/>
      <c r="N70" s="49"/>
      <c r="O70" s="49"/>
      <c r="P70" s="49"/>
      <c r="R70" s="49"/>
      <c r="S70" s="49"/>
      <c r="T70" s="49"/>
      <c r="U70" s="49"/>
      <c r="V70" s="49"/>
    </row>
    <row r="71" spans="1:22" ht="12.75">
      <c r="A71" s="181" t="s">
        <v>50</v>
      </c>
      <c r="B71" s="94" t="s">
        <v>44</v>
      </c>
      <c r="C71" s="127" t="s">
        <v>102</v>
      </c>
      <c r="D71" s="10">
        <v>874</v>
      </c>
      <c r="E71" s="10" t="s">
        <v>0</v>
      </c>
      <c r="F71" s="10" t="s">
        <v>16</v>
      </c>
      <c r="G71" s="10" t="s">
        <v>16</v>
      </c>
      <c r="H71" s="10">
        <v>1</v>
      </c>
      <c r="I71" s="10" t="s">
        <v>45</v>
      </c>
      <c r="J71" s="196"/>
      <c r="K71" s="49"/>
      <c r="L71" s="49"/>
      <c r="M71" s="49"/>
      <c r="N71" s="49"/>
      <c r="O71" s="49"/>
      <c r="P71" s="49"/>
      <c r="R71" s="49"/>
      <c r="S71" s="49"/>
      <c r="T71" s="49"/>
      <c r="U71" s="49"/>
      <c r="V71" s="49"/>
    </row>
    <row r="72" spans="1:22" ht="12.75">
      <c r="A72" s="181" t="s">
        <v>50</v>
      </c>
      <c r="B72" s="94" t="s">
        <v>44</v>
      </c>
      <c r="C72" s="127" t="s">
        <v>103</v>
      </c>
      <c r="D72" s="10">
        <v>116</v>
      </c>
      <c r="E72" s="10" t="s">
        <v>0</v>
      </c>
      <c r="F72" s="10" t="s">
        <v>16</v>
      </c>
      <c r="G72" s="10" t="s">
        <v>16</v>
      </c>
      <c r="H72" s="10" t="s">
        <v>16</v>
      </c>
      <c r="I72" s="10" t="s">
        <v>45</v>
      </c>
      <c r="J72" s="196"/>
      <c r="K72" s="49"/>
      <c r="L72" s="49"/>
      <c r="M72" s="49"/>
      <c r="N72" s="49"/>
      <c r="O72" s="49"/>
      <c r="P72" s="49"/>
      <c r="R72" s="49"/>
      <c r="S72" s="49"/>
      <c r="T72" s="49"/>
      <c r="U72" s="49"/>
      <c r="V72" s="49"/>
    </row>
    <row r="73" spans="1:22" ht="13.5" thickBot="1">
      <c r="A73" s="181" t="s">
        <v>50</v>
      </c>
      <c r="B73" s="94" t="s">
        <v>44</v>
      </c>
      <c r="C73" s="215">
        <v>1401</v>
      </c>
      <c r="D73" s="76">
        <v>626</v>
      </c>
      <c r="E73" s="10" t="s">
        <v>0</v>
      </c>
      <c r="F73" s="10" t="s">
        <v>16</v>
      </c>
      <c r="G73" s="10" t="s">
        <v>16</v>
      </c>
      <c r="H73" s="10" t="s">
        <v>16</v>
      </c>
      <c r="I73" s="10" t="s">
        <v>45</v>
      </c>
      <c r="J73" s="196"/>
      <c r="K73" s="49"/>
      <c r="L73" s="49"/>
      <c r="M73" s="49"/>
      <c r="N73" s="49"/>
      <c r="O73" s="49"/>
      <c r="P73" s="49"/>
      <c r="R73" s="49"/>
      <c r="S73" s="49"/>
      <c r="T73" s="49"/>
      <c r="U73" s="49"/>
      <c r="V73" s="49"/>
    </row>
    <row r="74" spans="1:22" ht="15" thickBot="1">
      <c r="A74" s="184" t="s">
        <v>153</v>
      </c>
      <c r="B74" s="102"/>
      <c r="C74" s="209"/>
      <c r="D74" s="103">
        <f>SUM(D71:D73)</f>
        <v>1616</v>
      </c>
      <c r="E74" s="104"/>
      <c r="F74" s="104"/>
      <c r="G74" s="105"/>
      <c r="H74" s="105"/>
      <c r="I74" s="105"/>
      <c r="J74" s="198"/>
      <c r="K74" s="49"/>
      <c r="L74" s="49"/>
      <c r="M74" s="49"/>
      <c r="N74" s="49"/>
      <c r="O74" s="49"/>
      <c r="P74" s="49"/>
      <c r="R74" s="49"/>
      <c r="S74" s="49"/>
      <c r="T74" s="49"/>
      <c r="U74" s="49"/>
      <c r="V74" s="49"/>
    </row>
    <row r="75" spans="1:22" ht="12.75">
      <c r="A75" s="181"/>
      <c r="B75" s="94"/>
      <c r="C75" s="95"/>
      <c r="D75" s="10"/>
      <c r="E75" s="10"/>
      <c r="F75" s="49"/>
      <c r="H75" s="131"/>
      <c r="I75" s="10"/>
      <c r="J75" s="196"/>
      <c r="K75" s="49"/>
      <c r="L75" s="49"/>
      <c r="M75" s="49"/>
      <c r="N75" s="49"/>
      <c r="O75" s="49"/>
      <c r="P75" s="49"/>
      <c r="R75" s="49"/>
      <c r="S75" s="49"/>
      <c r="T75" s="49"/>
      <c r="U75" s="49"/>
      <c r="V75" s="49"/>
    </row>
    <row r="76" spans="1:22" ht="14.25">
      <c r="A76" s="254" t="s">
        <v>155</v>
      </c>
      <c r="B76" s="9"/>
      <c r="C76" s="213"/>
      <c r="D76" s="10"/>
      <c r="E76" s="10"/>
      <c r="F76" s="49"/>
      <c r="H76" s="131"/>
      <c r="I76" s="10"/>
      <c r="J76" s="294" t="s">
        <v>51</v>
      </c>
      <c r="K76" s="49"/>
      <c r="L76" s="49"/>
      <c r="M76" s="49"/>
      <c r="N76" s="49"/>
      <c r="O76" s="49"/>
      <c r="P76" s="49"/>
      <c r="R76" s="49"/>
      <c r="S76" s="49"/>
      <c r="T76" s="49"/>
      <c r="U76" s="49"/>
      <c r="V76" s="49"/>
    </row>
    <row r="77" spans="1:22" ht="12.75">
      <c r="A77" s="181" t="s">
        <v>50</v>
      </c>
      <c r="B77" s="94" t="s">
        <v>44</v>
      </c>
      <c r="C77" s="282" t="s">
        <v>102</v>
      </c>
      <c r="D77" s="10">
        <v>3631</v>
      </c>
      <c r="E77" s="10" t="s">
        <v>0</v>
      </c>
      <c r="F77" s="10" t="s">
        <v>16</v>
      </c>
      <c r="G77" s="10" t="s">
        <v>16</v>
      </c>
      <c r="H77" s="131">
        <v>1</v>
      </c>
      <c r="I77" s="10" t="s">
        <v>45</v>
      </c>
      <c r="J77" s="196"/>
      <c r="K77" s="49"/>
      <c r="L77" s="49"/>
      <c r="M77" s="49"/>
      <c r="N77" s="49"/>
      <c r="O77" s="49"/>
      <c r="P77" s="49"/>
      <c r="R77" s="49"/>
      <c r="S77" s="49"/>
      <c r="T77" s="49"/>
      <c r="U77" s="49"/>
      <c r="V77" s="49"/>
    </row>
    <row r="78" spans="1:22" ht="12.75">
      <c r="A78" s="181" t="s">
        <v>50</v>
      </c>
      <c r="B78" s="94" t="s">
        <v>44</v>
      </c>
      <c r="C78" s="282" t="s">
        <v>104</v>
      </c>
      <c r="D78" s="10">
        <v>560</v>
      </c>
      <c r="E78" s="10" t="s">
        <v>27</v>
      </c>
      <c r="F78" s="49">
        <v>74713</v>
      </c>
      <c r="G78" s="76" t="s">
        <v>25</v>
      </c>
      <c r="H78" s="10" t="s">
        <v>16</v>
      </c>
      <c r="I78" s="10" t="s">
        <v>45</v>
      </c>
      <c r="J78" s="196"/>
      <c r="K78" s="49"/>
      <c r="L78" s="49"/>
      <c r="M78" s="49"/>
      <c r="N78" s="49"/>
      <c r="O78" s="49"/>
      <c r="P78" s="49"/>
      <c r="R78" s="49"/>
      <c r="S78" s="49"/>
      <c r="T78" s="49"/>
      <c r="U78" s="49"/>
      <c r="V78" s="49"/>
    </row>
    <row r="79" spans="1:22" ht="12.75">
      <c r="A79" s="181" t="s">
        <v>50</v>
      </c>
      <c r="B79" s="94" t="s">
        <v>44</v>
      </c>
      <c r="C79" s="282" t="s">
        <v>105</v>
      </c>
      <c r="D79" s="10">
        <v>257</v>
      </c>
      <c r="E79" s="10" t="s">
        <v>27</v>
      </c>
      <c r="F79" s="49">
        <v>74713</v>
      </c>
      <c r="G79" s="76" t="s">
        <v>25</v>
      </c>
      <c r="H79" s="10" t="s">
        <v>16</v>
      </c>
      <c r="I79" s="10" t="s">
        <v>45</v>
      </c>
      <c r="J79" s="196"/>
      <c r="K79" s="49"/>
      <c r="L79" s="49"/>
      <c r="M79" s="49"/>
      <c r="N79" s="49"/>
      <c r="O79" s="49"/>
      <c r="P79" s="49"/>
      <c r="R79" s="49"/>
      <c r="S79" s="49"/>
      <c r="T79" s="49"/>
      <c r="U79" s="49"/>
      <c r="V79" s="49"/>
    </row>
    <row r="80" spans="1:22" ht="12.75">
      <c r="A80" s="181" t="s">
        <v>50</v>
      </c>
      <c r="B80" s="94" t="s">
        <v>44</v>
      </c>
      <c r="C80" s="127" t="s">
        <v>106</v>
      </c>
      <c r="D80" s="10">
        <v>4936</v>
      </c>
      <c r="E80" s="10" t="s">
        <v>14</v>
      </c>
      <c r="F80" s="11">
        <v>74713</v>
      </c>
      <c r="G80" s="76" t="s">
        <v>25</v>
      </c>
      <c r="H80" s="10" t="s">
        <v>16</v>
      </c>
      <c r="I80" s="10" t="s">
        <v>45</v>
      </c>
      <c r="J80" s="196"/>
      <c r="K80" s="49"/>
      <c r="L80" s="49"/>
      <c r="M80" s="49"/>
      <c r="N80" s="49"/>
      <c r="O80" s="49"/>
      <c r="P80" s="49"/>
      <c r="R80" s="49"/>
      <c r="S80" s="49"/>
      <c r="T80" s="49"/>
      <c r="U80" s="49"/>
      <c r="V80" s="49"/>
    </row>
    <row r="81" spans="1:22" ht="13.5" thickBot="1">
      <c r="A81" s="205" t="s">
        <v>107</v>
      </c>
      <c r="B81" s="170"/>
      <c r="C81" s="171"/>
      <c r="D81" s="170"/>
      <c r="E81" s="170"/>
      <c r="F81" s="140"/>
      <c r="G81" s="140"/>
      <c r="H81" s="172"/>
      <c r="I81" s="141"/>
      <c r="J81" s="199"/>
      <c r="K81" s="49"/>
      <c r="L81" s="49"/>
      <c r="M81" s="49"/>
      <c r="N81" s="49"/>
      <c r="O81" s="49"/>
      <c r="P81" s="49"/>
      <c r="R81" s="49"/>
      <c r="S81" s="49"/>
      <c r="T81" s="49"/>
      <c r="U81" s="49"/>
      <c r="V81" s="49"/>
    </row>
    <row r="82" spans="1:22" ht="15" thickBot="1">
      <c r="A82" s="184" t="s">
        <v>154</v>
      </c>
      <c r="B82" s="102"/>
      <c r="C82" s="209"/>
      <c r="D82" s="103">
        <f>SUM(D77:D81)</f>
        <v>9384</v>
      </c>
      <c r="E82" s="104"/>
      <c r="F82" s="104"/>
      <c r="G82" s="105"/>
      <c r="H82" s="105"/>
      <c r="I82" s="105"/>
      <c r="J82" s="198"/>
      <c r="K82" s="49"/>
      <c r="L82" s="49"/>
      <c r="M82" s="49"/>
      <c r="N82" s="49"/>
      <c r="O82" s="49"/>
      <c r="P82" s="49"/>
      <c r="R82" s="49"/>
      <c r="S82" s="49"/>
      <c r="T82" s="49"/>
      <c r="U82" s="49"/>
      <c r="V82" s="49"/>
    </row>
    <row r="83" spans="1:35" ht="12.75">
      <c r="A83" s="186"/>
      <c r="B83" s="94"/>
      <c r="C83" s="127"/>
      <c r="D83" s="10"/>
      <c r="E83" s="10"/>
      <c r="F83" s="10"/>
      <c r="G83" s="96"/>
      <c r="H83" s="10"/>
      <c r="I83" s="10"/>
      <c r="J83" s="196"/>
      <c r="K83" s="49"/>
      <c r="L83" s="49"/>
      <c r="M83" s="49"/>
      <c r="N83" s="49"/>
      <c r="O83" s="49"/>
      <c r="P83" s="49"/>
      <c r="Q83" s="78"/>
      <c r="R83" s="49"/>
      <c r="S83" s="49"/>
      <c r="T83" s="49"/>
      <c r="U83" s="49"/>
      <c r="V83" s="49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22" ht="15" customHeight="1">
      <c r="A84" s="254" t="s">
        <v>156</v>
      </c>
      <c r="B84" s="9"/>
      <c r="C84" s="213"/>
      <c r="D84" s="163"/>
      <c r="E84" s="164"/>
      <c r="F84" s="165"/>
      <c r="G84" s="10"/>
      <c r="H84" s="93"/>
      <c r="I84" s="31"/>
      <c r="J84" s="197"/>
      <c r="K84" s="49"/>
      <c r="L84" s="49"/>
      <c r="M84" s="49"/>
      <c r="N84" s="49"/>
      <c r="O84" s="49"/>
      <c r="P84" s="49"/>
      <c r="R84" s="49"/>
      <c r="S84" s="49"/>
      <c r="T84" s="49"/>
      <c r="U84" s="49"/>
      <c r="V84" s="49"/>
    </row>
    <row r="85" spans="1:22" ht="12" customHeight="1">
      <c r="A85" s="183" t="s">
        <v>50</v>
      </c>
      <c r="B85" s="94" t="s">
        <v>44</v>
      </c>
      <c r="C85" s="127" t="s">
        <v>109</v>
      </c>
      <c r="D85" s="10">
        <v>37</v>
      </c>
      <c r="E85" s="10" t="s">
        <v>52</v>
      </c>
      <c r="F85" s="10" t="s">
        <v>16</v>
      </c>
      <c r="G85" s="10" t="s">
        <v>16</v>
      </c>
      <c r="H85" s="10">
        <v>290</v>
      </c>
      <c r="I85" s="10" t="s">
        <v>45</v>
      </c>
      <c r="J85" s="197"/>
      <c r="K85" s="49"/>
      <c r="L85" s="49"/>
      <c r="M85" s="49"/>
      <c r="N85" s="49"/>
      <c r="O85" s="49"/>
      <c r="P85" s="49"/>
      <c r="R85" s="49"/>
      <c r="S85" s="49"/>
      <c r="T85" s="49"/>
      <c r="U85" s="49"/>
      <c r="V85" s="49"/>
    </row>
    <row r="86" spans="1:22" ht="12.75">
      <c r="A86" s="183" t="s">
        <v>50</v>
      </c>
      <c r="B86" s="94" t="s">
        <v>44</v>
      </c>
      <c r="C86" s="127" t="s">
        <v>110</v>
      </c>
      <c r="D86" s="10">
        <v>50</v>
      </c>
      <c r="E86" s="10" t="s">
        <v>52</v>
      </c>
      <c r="F86" s="10" t="s">
        <v>16</v>
      </c>
      <c r="G86" s="10" t="s">
        <v>16</v>
      </c>
      <c r="H86" s="10">
        <v>50</v>
      </c>
      <c r="I86" s="10" t="s">
        <v>45</v>
      </c>
      <c r="J86" s="196"/>
      <c r="K86" s="49"/>
      <c r="L86" s="49"/>
      <c r="M86" s="49"/>
      <c r="N86" s="49"/>
      <c r="O86" s="49"/>
      <c r="P86" s="49"/>
      <c r="R86" s="49"/>
      <c r="S86" s="49"/>
      <c r="T86" s="49"/>
      <c r="U86" s="49"/>
      <c r="V86" s="49"/>
    </row>
    <row r="87" spans="1:22" ht="12.75">
      <c r="A87" s="183" t="s">
        <v>50</v>
      </c>
      <c r="B87" s="94" t="s">
        <v>44</v>
      </c>
      <c r="C87" s="127" t="s">
        <v>111</v>
      </c>
      <c r="D87" s="10">
        <v>108</v>
      </c>
      <c r="E87" s="10" t="s">
        <v>27</v>
      </c>
      <c r="F87" s="10">
        <v>744713</v>
      </c>
      <c r="G87" s="10" t="s">
        <v>25</v>
      </c>
      <c r="H87" s="10">
        <v>50</v>
      </c>
      <c r="I87" s="10" t="s">
        <v>45</v>
      </c>
      <c r="J87" s="196"/>
      <c r="K87" s="49"/>
      <c r="L87" s="49"/>
      <c r="M87" s="49"/>
      <c r="N87" s="49"/>
      <c r="O87" s="49"/>
      <c r="P87" s="49"/>
      <c r="R87" s="49"/>
      <c r="S87" s="49"/>
      <c r="T87" s="49"/>
      <c r="U87" s="49"/>
      <c r="V87" s="49"/>
    </row>
    <row r="88" spans="1:22" ht="10.5" customHeight="1">
      <c r="A88" s="183" t="s">
        <v>50</v>
      </c>
      <c r="B88" s="94" t="s">
        <v>44</v>
      </c>
      <c r="C88" s="127" t="s">
        <v>112</v>
      </c>
      <c r="D88" s="10">
        <v>58</v>
      </c>
      <c r="E88" s="10" t="s">
        <v>27</v>
      </c>
      <c r="F88" s="10">
        <v>744713</v>
      </c>
      <c r="G88" s="10" t="s">
        <v>25</v>
      </c>
      <c r="H88" s="10">
        <v>286</v>
      </c>
      <c r="I88" s="10" t="s">
        <v>45</v>
      </c>
      <c r="J88" s="196"/>
      <c r="K88" s="49"/>
      <c r="L88" s="49"/>
      <c r="M88" s="49"/>
      <c r="N88" s="49"/>
      <c r="O88" s="49"/>
      <c r="P88" s="49"/>
      <c r="R88" s="49"/>
      <c r="S88" s="49"/>
      <c r="T88" s="49"/>
      <c r="U88" s="49"/>
      <c r="V88" s="49"/>
    </row>
    <row r="89" spans="1:22" ht="12.75">
      <c r="A89" s="183" t="s">
        <v>50</v>
      </c>
      <c r="B89" s="94" t="s">
        <v>44</v>
      </c>
      <c r="C89" s="127" t="s">
        <v>113</v>
      </c>
      <c r="D89" s="10">
        <v>83</v>
      </c>
      <c r="E89" s="10" t="s">
        <v>52</v>
      </c>
      <c r="F89" s="10" t="s">
        <v>16</v>
      </c>
      <c r="G89" s="10" t="s">
        <v>16</v>
      </c>
      <c r="H89" s="10" t="s">
        <v>16</v>
      </c>
      <c r="I89" s="10" t="s">
        <v>45</v>
      </c>
      <c r="J89" s="197"/>
      <c r="K89" s="49"/>
      <c r="L89" s="49"/>
      <c r="M89" s="49"/>
      <c r="N89" s="49"/>
      <c r="O89" s="49"/>
      <c r="P89" s="49"/>
      <c r="R89" s="49"/>
      <c r="S89" s="49"/>
      <c r="T89" s="49"/>
      <c r="U89" s="49"/>
      <c r="V89" s="49"/>
    </row>
    <row r="90" spans="1:22" ht="12.75">
      <c r="A90" s="183" t="s">
        <v>50</v>
      </c>
      <c r="B90" s="94" t="s">
        <v>44</v>
      </c>
      <c r="C90" s="127" t="s">
        <v>114</v>
      </c>
      <c r="D90" s="10">
        <v>121</v>
      </c>
      <c r="E90" s="10" t="s">
        <v>27</v>
      </c>
      <c r="F90" s="10">
        <v>74713</v>
      </c>
      <c r="G90" s="10" t="s">
        <v>25</v>
      </c>
      <c r="H90" s="10" t="s">
        <v>16</v>
      </c>
      <c r="I90" s="10" t="s">
        <v>45</v>
      </c>
      <c r="J90" s="197"/>
      <c r="K90" s="49"/>
      <c r="L90" s="49"/>
      <c r="M90" s="49"/>
      <c r="N90" s="49"/>
      <c r="O90" s="49"/>
      <c r="P90" s="49"/>
      <c r="R90" s="49"/>
      <c r="S90" s="49"/>
      <c r="T90" s="49"/>
      <c r="U90" s="49"/>
      <c r="V90" s="49"/>
    </row>
    <row r="91" spans="1:22" ht="13.5" thickBot="1">
      <c r="A91" s="183" t="s">
        <v>50</v>
      </c>
      <c r="B91" s="94" t="s">
        <v>44</v>
      </c>
      <c r="C91" s="127" t="s">
        <v>115</v>
      </c>
      <c r="D91" s="10">
        <v>53</v>
      </c>
      <c r="E91" s="10" t="s">
        <v>27</v>
      </c>
      <c r="F91" s="10">
        <v>74713</v>
      </c>
      <c r="G91" s="10" t="s">
        <v>25</v>
      </c>
      <c r="H91" s="10">
        <v>50</v>
      </c>
      <c r="I91" s="10" t="s">
        <v>45</v>
      </c>
      <c r="J91" s="196"/>
      <c r="K91" s="49"/>
      <c r="L91" s="49"/>
      <c r="M91" s="49"/>
      <c r="N91" s="49"/>
      <c r="O91" s="49"/>
      <c r="P91" s="49"/>
      <c r="R91" s="49"/>
      <c r="S91" s="49"/>
      <c r="T91" s="49"/>
      <c r="U91" s="49"/>
      <c r="V91" s="49"/>
    </row>
    <row r="92" spans="1:22" ht="15" thickBot="1">
      <c r="A92" s="190" t="s">
        <v>157</v>
      </c>
      <c r="B92" s="147"/>
      <c r="C92" s="148"/>
      <c r="D92" s="149">
        <f>SUM(D85:D91)</f>
        <v>510</v>
      </c>
      <c r="E92" s="148"/>
      <c r="F92" s="251"/>
      <c r="G92" s="251"/>
      <c r="H92" s="138"/>
      <c r="I92" s="252"/>
      <c r="J92" s="253"/>
      <c r="K92" s="49"/>
      <c r="L92" s="49"/>
      <c r="M92" s="49"/>
      <c r="N92" s="49"/>
      <c r="O92" s="49"/>
      <c r="P92" s="49"/>
      <c r="R92" s="49"/>
      <c r="S92" s="49"/>
      <c r="T92" s="49"/>
      <c r="U92" s="49"/>
      <c r="V92" s="49"/>
    </row>
    <row r="93" spans="1:22" ht="12.75">
      <c r="A93" s="181" t="s">
        <v>108</v>
      </c>
      <c r="B93" s="246"/>
      <c r="C93" s="40"/>
      <c r="D93" s="247"/>
      <c r="E93" s="40"/>
      <c r="F93" s="40"/>
      <c r="G93" s="40"/>
      <c r="H93" s="100"/>
      <c r="I93" s="248"/>
      <c r="J93" s="249"/>
      <c r="K93" s="49"/>
      <c r="L93" s="49"/>
      <c r="M93" s="49"/>
      <c r="N93" s="49"/>
      <c r="O93" s="49"/>
      <c r="P93" s="49"/>
      <c r="R93" s="49"/>
      <c r="S93" s="49"/>
      <c r="T93" s="49"/>
      <c r="U93" s="49"/>
      <c r="V93" s="49"/>
    </row>
    <row r="94" spans="1:22" ht="14.25">
      <c r="A94" s="254" t="s">
        <v>158</v>
      </c>
      <c r="B94" s="9"/>
      <c r="C94" s="208"/>
      <c r="D94" s="163"/>
      <c r="E94" s="164"/>
      <c r="F94" s="10"/>
      <c r="G94" s="10"/>
      <c r="H94" s="10"/>
      <c r="I94" s="10"/>
      <c r="J94" s="197"/>
      <c r="K94" s="49"/>
      <c r="L94" s="49"/>
      <c r="M94" s="49"/>
      <c r="N94" s="49"/>
      <c r="O94" s="49"/>
      <c r="P94" s="49"/>
      <c r="R94" s="49"/>
      <c r="S94" s="49"/>
      <c r="T94" s="49"/>
      <c r="U94" s="49"/>
      <c r="V94" s="49"/>
    </row>
    <row r="95" spans="1:22" ht="12.75">
      <c r="A95" s="183" t="s">
        <v>50</v>
      </c>
      <c r="B95" s="94" t="s">
        <v>44</v>
      </c>
      <c r="C95" s="127" t="s">
        <v>120</v>
      </c>
      <c r="D95" s="10">
        <v>33</v>
      </c>
      <c r="E95" s="10" t="s">
        <v>14</v>
      </c>
      <c r="F95" s="10">
        <v>72614</v>
      </c>
      <c r="G95" s="10" t="s">
        <v>25</v>
      </c>
      <c r="H95" s="10" t="s">
        <v>16</v>
      </c>
      <c r="I95" s="10" t="s">
        <v>45</v>
      </c>
      <c r="J95" s="197"/>
      <c r="K95" s="49"/>
      <c r="L95" s="49"/>
      <c r="M95" s="49"/>
      <c r="N95" s="49"/>
      <c r="O95" s="49"/>
      <c r="P95" s="49"/>
      <c r="R95" s="49"/>
      <c r="S95" s="49"/>
      <c r="T95" s="49"/>
      <c r="U95" s="49"/>
      <c r="V95" s="49"/>
    </row>
    <row r="96" spans="1:22" ht="12.75">
      <c r="A96" s="183" t="s">
        <v>50</v>
      </c>
      <c r="B96" s="94" t="s">
        <v>44</v>
      </c>
      <c r="C96" s="127" t="s">
        <v>121</v>
      </c>
      <c r="D96" s="10">
        <v>73</v>
      </c>
      <c r="E96" s="10" t="s">
        <v>27</v>
      </c>
      <c r="F96" s="10">
        <v>72614</v>
      </c>
      <c r="G96" s="10" t="s">
        <v>25</v>
      </c>
      <c r="H96" s="10" t="s">
        <v>16</v>
      </c>
      <c r="I96" s="10" t="s">
        <v>45</v>
      </c>
      <c r="J96" s="197"/>
      <c r="K96" s="49"/>
      <c r="L96" s="49"/>
      <c r="M96" s="49"/>
      <c r="N96" s="49"/>
      <c r="O96" s="49"/>
      <c r="P96" s="49"/>
      <c r="R96" s="49"/>
      <c r="S96" s="49"/>
      <c r="T96" s="49"/>
      <c r="U96" s="49"/>
      <c r="V96" s="49"/>
    </row>
    <row r="97" spans="1:22" ht="12.75">
      <c r="A97" s="183" t="s">
        <v>50</v>
      </c>
      <c r="B97" s="94" t="s">
        <v>44</v>
      </c>
      <c r="C97" s="127" t="s">
        <v>117</v>
      </c>
      <c r="D97" s="10">
        <v>24</v>
      </c>
      <c r="E97" s="10" t="s">
        <v>27</v>
      </c>
      <c r="F97" s="10">
        <v>72614</v>
      </c>
      <c r="G97" s="10" t="s">
        <v>25</v>
      </c>
      <c r="H97" s="10" t="s">
        <v>16</v>
      </c>
      <c r="I97" s="10" t="s">
        <v>45</v>
      </c>
      <c r="J97" s="197"/>
      <c r="K97" s="49"/>
      <c r="L97" s="49"/>
      <c r="M97" s="49"/>
      <c r="N97" s="49"/>
      <c r="O97" s="49"/>
      <c r="P97" s="49"/>
      <c r="R97" s="49"/>
      <c r="S97" s="49"/>
      <c r="T97" s="49"/>
      <c r="U97" s="49"/>
      <c r="V97" s="49"/>
    </row>
    <row r="98" spans="1:22" ht="12.75">
      <c r="A98" s="183" t="s">
        <v>50</v>
      </c>
      <c r="B98" s="94" t="s">
        <v>44</v>
      </c>
      <c r="C98" s="127" t="s">
        <v>116</v>
      </c>
      <c r="D98" s="10">
        <v>3688</v>
      </c>
      <c r="E98" s="10" t="s">
        <v>14</v>
      </c>
      <c r="F98" s="10">
        <v>72614</v>
      </c>
      <c r="G98" s="10" t="s">
        <v>25</v>
      </c>
      <c r="H98" s="10" t="s">
        <v>16</v>
      </c>
      <c r="I98" s="10" t="s">
        <v>45</v>
      </c>
      <c r="J98" s="197"/>
      <c r="K98" s="49"/>
      <c r="L98" s="49"/>
      <c r="M98" s="49"/>
      <c r="N98" s="49"/>
      <c r="O98" s="49"/>
      <c r="P98" s="49"/>
      <c r="R98" s="49"/>
      <c r="S98" s="49"/>
      <c r="T98" s="49"/>
      <c r="U98" s="49"/>
      <c r="V98" s="49"/>
    </row>
    <row r="99" spans="1:22" ht="12.75">
      <c r="A99" s="183" t="s">
        <v>50</v>
      </c>
      <c r="B99" s="94" t="s">
        <v>44</v>
      </c>
      <c r="C99" s="127" t="s">
        <v>118</v>
      </c>
      <c r="D99" s="10">
        <v>818</v>
      </c>
      <c r="E99" s="10" t="s">
        <v>27</v>
      </c>
      <c r="F99" s="10">
        <v>75800</v>
      </c>
      <c r="G99" s="10" t="s">
        <v>34</v>
      </c>
      <c r="H99" s="10" t="s">
        <v>16</v>
      </c>
      <c r="I99" s="10" t="s">
        <v>45</v>
      </c>
      <c r="J99" s="197"/>
      <c r="K99" s="49"/>
      <c r="L99" s="49"/>
      <c r="M99" s="49"/>
      <c r="N99" s="49"/>
      <c r="O99" s="49"/>
      <c r="P99" s="49"/>
      <c r="R99" s="49"/>
      <c r="S99" s="49"/>
      <c r="T99" s="49"/>
      <c r="U99" s="49"/>
      <c r="V99" s="49"/>
    </row>
    <row r="100" spans="1:22" ht="13.5" thickBot="1">
      <c r="A100" s="183" t="s">
        <v>50</v>
      </c>
      <c r="B100" s="94" t="s">
        <v>44</v>
      </c>
      <c r="C100" s="127" t="s">
        <v>119</v>
      </c>
      <c r="D100" s="10">
        <v>95</v>
      </c>
      <c r="E100" s="10" t="s">
        <v>27</v>
      </c>
      <c r="F100" s="10">
        <v>75800</v>
      </c>
      <c r="G100" s="10" t="s">
        <v>34</v>
      </c>
      <c r="H100" s="10" t="s">
        <v>16</v>
      </c>
      <c r="I100" s="10" t="s">
        <v>45</v>
      </c>
      <c r="J100" s="197"/>
      <c r="K100" s="49"/>
      <c r="L100" s="49"/>
      <c r="M100" s="49"/>
      <c r="N100" s="49"/>
      <c r="O100" s="49"/>
      <c r="P100" s="49"/>
      <c r="R100" s="49"/>
      <c r="S100" s="49"/>
      <c r="T100" s="49"/>
      <c r="U100" s="49"/>
      <c r="V100" s="49"/>
    </row>
    <row r="101" spans="1:22" ht="15" thickBot="1">
      <c r="A101" s="184" t="s">
        <v>159</v>
      </c>
      <c r="B101" s="102"/>
      <c r="C101" s="209"/>
      <c r="D101" s="103">
        <f>SUM(D95:D100)</f>
        <v>4731</v>
      </c>
      <c r="E101" s="104"/>
      <c r="F101" s="104"/>
      <c r="G101" s="105"/>
      <c r="H101" s="105"/>
      <c r="I101" s="105"/>
      <c r="J101" s="198"/>
      <c r="K101" s="49"/>
      <c r="L101" s="49"/>
      <c r="M101" s="49"/>
      <c r="N101" s="49"/>
      <c r="O101" s="49"/>
      <c r="P101" s="49"/>
      <c r="R101" s="49"/>
      <c r="S101" s="49"/>
      <c r="T101" s="49"/>
      <c r="U101" s="49"/>
      <c r="V101" s="49"/>
    </row>
    <row r="102" spans="1:22" ht="12.75">
      <c r="A102" s="181"/>
      <c r="B102" s="246"/>
      <c r="C102" s="40"/>
      <c r="D102" s="247"/>
      <c r="E102" s="40"/>
      <c r="F102" s="40"/>
      <c r="G102" s="40"/>
      <c r="H102" s="100"/>
      <c r="I102" s="248"/>
      <c r="J102" s="249"/>
      <c r="K102" s="49"/>
      <c r="L102" s="49"/>
      <c r="M102" s="49"/>
      <c r="N102" s="49"/>
      <c r="O102" s="49"/>
      <c r="P102" s="49"/>
      <c r="R102" s="49"/>
      <c r="S102" s="49"/>
      <c r="T102" s="49"/>
      <c r="U102" s="49"/>
      <c r="V102" s="49"/>
    </row>
    <row r="103" spans="1:22" ht="14.25">
      <c r="A103" s="254" t="s">
        <v>160</v>
      </c>
      <c r="B103" s="9"/>
      <c r="C103" s="208"/>
      <c r="D103" s="163"/>
      <c r="E103" s="164"/>
      <c r="F103" s="40"/>
      <c r="G103" s="40"/>
      <c r="H103" s="100"/>
      <c r="I103" s="248"/>
      <c r="J103" s="249"/>
      <c r="K103" s="49"/>
      <c r="L103" s="49"/>
      <c r="M103" s="49"/>
      <c r="N103" s="49"/>
      <c r="O103" s="49"/>
      <c r="P103" s="49"/>
      <c r="R103" s="49"/>
      <c r="S103" s="49"/>
      <c r="T103" s="49"/>
      <c r="U103" s="49"/>
      <c r="V103" s="49"/>
    </row>
    <row r="104" spans="1:22" ht="12.75">
      <c r="A104" s="183" t="s">
        <v>50</v>
      </c>
      <c r="B104" s="94" t="s">
        <v>44</v>
      </c>
      <c r="C104" s="127" t="s">
        <v>116</v>
      </c>
      <c r="D104" s="10">
        <v>693</v>
      </c>
      <c r="E104" s="10" t="s">
        <v>14</v>
      </c>
      <c r="F104" s="10">
        <v>75800</v>
      </c>
      <c r="G104" s="295" t="s">
        <v>34</v>
      </c>
      <c r="H104" s="10" t="s">
        <v>16</v>
      </c>
      <c r="I104" s="10" t="s">
        <v>45</v>
      </c>
      <c r="J104" s="196"/>
      <c r="K104" s="49"/>
      <c r="L104" s="49"/>
      <c r="M104" s="49"/>
      <c r="N104" s="49"/>
      <c r="O104" s="49"/>
      <c r="P104" s="49"/>
      <c r="R104" s="49"/>
      <c r="S104" s="49"/>
      <c r="T104" s="49"/>
      <c r="U104" s="49"/>
      <c r="V104" s="49"/>
    </row>
    <row r="105" spans="1:22" ht="12.75">
      <c r="A105" s="183" t="s">
        <v>50</v>
      </c>
      <c r="B105" s="94" t="s">
        <v>44</v>
      </c>
      <c r="C105" s="127" t="s">
        <v>122</v>
      </c>
      <c r="D105" s="10">
        <v>2372</v>
      </c>
      <c r="E105" s="10" t="s">
        <v>27</v>
      </c>
      <c r="F105" s="10">
        <v>75800</v>
      </c>
      <c r="G105" s="295" t="s">
        <v>34</v>
      </c>
      <c r="H105" s="10" t="s">
        <v>16</v>
      </c>
      <c r="I105" s="10" t="s">
        <v>45</v>
      </c>
      <c r="J105" s="196"/>
      <c r="K105" s="49"/>
      <c r="L105" s="49"/>
      <c r="M105" s="49"/>
      <c r="N105" s="49"/>
      <c r="O105" s="49"/>
      <c r="P105" s="49"/>
      <c r="R105" s="49"/>
      <c r="S105" s="49"/>
      <c r="T105" s="49"/>
      <c r="U105" s="49"/>
      <c r="V105" s="49"/>
    </row>
    <row r="106" spans="1:22" ht="12.75">
      <c r="A106" s="183" t="s">
        <v>50</v>
      </c>
      <c r="B106" s="94" t="s">
        <v>44</v>
      </c>
      <c r="C106" s="127" t="s">
        <v>123</v>
      </c>
      <c r="D106" s="10">
        <v>33</v>
      </c>
      <c r="E106" s="10" t="s">
        <v>27</v>
      </c>
      <c r="F106" s="10">
        <v>75800</v>
      </c>
      <c r="G106" s="295" t="s">
        <v>34</v>
      </c>
      <c r="H106" s="10" t="s">
        <v>16</v>
      </c>
      <c r="I106" s="10" t="s">
        <v>45</v>
      </c>
      <c r="J106" s="196"/>
      <c r="K106" s="49"/>
      <c r="L106" s="49"/>
      <c r="M106" s="49"/>
      <c r="N106" s="49"/>
      <c r="O106" s="49"/>
      <c r="P106" s="49"/>
      <c r="R106" s="49"/>
      <c r="S106" s="49"/>
      <c r="T106" s="49"/>
      <c r="U106" s="49"/>
      <c r="V106" s="49"/>
    </row>
    <row r="107" spans="1:22" ht="12.75">
      <c r="A107" s="183" t="s">
        <v>50</v>
      </c>
      <c r="B107" s="94" t="s">
        <v>44</v>
      </c>
      <c r="C107" s="11">
        <v>898</v>
      </c>
      <c r="D107" s="142">
        <v>331</v>
      </c>
      <c r="E107" s="10" t="s">
        <v>27</v>
      </c>
      <c r="F107" s="10">
        <v>75800</v>
      </c>
      <c r="G107" s="295" t="s">
        <v>34</v>
      </c>
      <c r="H107" s="10" t="s">
        <v>16</v>
      </c>
      <c r="I107" s="10" t="s">
        <v>45</v>
      </c>
      <c r="J107" s="196"/>
      <c r="K107" s="49"/>
      <c r="L107" s="49"/>
      <c r="M107" s="49"/>
      <c r="N107" s="49"/>
      <c r="O107" s="49"/>
      <c r="P107" s="49"/>
      <c r="R107" s="49"/>
      <c r="S107" s="49"/>
      <c r="T107" s="49"/>
      <c r="U107" s="49"/>
      <c r="V107" s="49"/>
    </row>
    <row r="108" spans="1:22" ht="12.75">
      <c r="A108" s="183" t="s">
        <v>50</v>
      </c>
      <c r="B108" s="94" t="s">
        <v>44</v>
      </c>
      <c r="C108" s="11">
        <v>920</v>
      </c>
      <c r="D108" s="142">
        <v>1284</v>
      </c>
      <c r="E108" s="10" t="s">
        <v>27</v>
      </c>
      <c r="F108" s="10">
        <v>75800</v>
      </c>
      <c r="G108" s="295" t="s">
        <v>34</v>
      </c>
      <c r="H108" s="10" t="s">
        <v>16</v>
      </c>
      <c r="I108" s="10" t="s">
        <v>45</v>
      </c>
      <c r="J108" s="196"/>
      <c r="K108" s="49"/>
      <c r="L108" s="49"/>
      <c r="M108" s="49"/>
      <c r="N108" s="49"/>
      <c r="O108" s="49"/>
      <c r="P108" s="49"/>
      <c r="R108" s="49"/>
      <c r="S108" s="49"/>
      <c r="T108" s="49"/>
      <c r="U108" s="49"/>
      <c r="V108" s="49"/>
    </row>
    <row r="109" spans="1:22" ht="12.75">
      <c r="A109" s="183" t="s">
        <v>50</v>
      </c>
      <c r="B109" s="94" t="s">
        <v>44</v>
      </c>
      <c r="C109" s="127" t="s">
        <v>119</v>
      </c>
      <c r="D109" s="10">
        <v>497</v>
      </c>
      <c r="E109" s="10" t="s">
        <v>27</v>
      </c>
      <c r="F109" s="10">
        <v>75800</v>
      </c>
      <c r="G109" s="295" t="s">
        <v>34</v>
      </c>
      <c r="H109" s="10" t="s">
        <v>16</v>
      </c>
      <c r="I109" s="10" t="s">
        <v>45</v>
      </c>
      <c r="J109" s="196"/>
      <c r="K109" s="49"/>
      <c r="L109" s="49"/>
      <c r="M109" s="49"/>
      <c r="N109" s="49"/>
      <c r="O109" s="49"/>
      <c r="P109" s="49"/>
      <c r="R109" s="49"/>
      <c r="S109" s="49"/>
      <c r="T109" s="49"/>
      <c r="U109" s="49"/>
      <c r="V109" s="49"/>
    </row>
    <row r="110" spans="1:22" ht="12.75">
      <c r="A110" s="183" t="s">
        <v>50</v>
      </c>
      <c r="B110" s="94" t="s">
        <v>44</v>
      </c>
      <c r="C110" s="282" t="s">
        <v>85</v>
      </c>
      <c r="D110" s="131">
        <v>818</v>
      </c>
      <c r="E110" s="10" t="s">
        <v>27</v>
      </c>
      <c r="F110" s="10">
        <v>75800</v>
      </c>
      <c r="G110" s="295" t="s">
        <v>34</v>
      </c>
      <c r="H110" s="10" t="s">
        <v>16</v>
      </c>
      <c r="I110" s="10" t="s">
        <v>45</v>
      </c>
      <c r="J110" s="145"/>
      <c r="K110" s="49"/>
      <c r="L110" s="49"/>
      <c r="M110" s="49"/>
      <c r="N110" s="49"/>
      <c r="O110" s="49"/>
      <c r="P110" s="49"/>
      <c r="R110" s="49"/>
      <c r="S110" s="49"/>
      <c r="T110" s="49"/>
      <c r="U110" s="49"/>
      <c r="V110" s="49"/>
    </row>
    <row r="111" spans="1:22" ht="13.5" thickBot="1">
      <c r="A111" s="205" t="s">
        <v>124</v>
      </c>
      <c r="B111" s="206"/>
      <c r="C111" s="214"/>
      <c r="D111" s="141"/>
      <c r="E111" s="141"/>
      <c r="F111" s="97"/>
      <c r="G111" s="97"/>
      <c r="H111" s="98"/>
      <c r="I111" s="99"/>
      <c r="J111" s="199"/>
      <c r="K111" s="49"/>
      <c r="L111" s="49"/>
      <c r="M111" s="49"/>
      <c r="N111" s="49"/>
      <c r="O111" s="49"/>
      <c r="P111" s="49"/>
      <c r="R111" s="49"/>
      <c r="S111" s="49"/>
      <c r="T111" s="49"/>
      <c r="U111" s="49"/>
      <c r="V111" s="49"/>
    </row>
    <row r="112" spans="1:22" ht="15" thickBot="1">
      <c r="A112" s="184" t="s">
        <v>161</v>
      </c>
      <c r="B112" s="102"/>
      <c r="C112" s="209"/>
      <c r="D112" s="103">
        <f>SUM(D104:D111)</f>
        <v>6028</v>
      </c>
      <c r="E112" s="104"/>
      <c r="F112" s="104"/>
      <c r="G112" s="105"/>
      <c r="H112" s="105"/>
      <c r="I112" s="105"/>
      <c r="J112" s="198"/>
      <c r="K112" s="49"/>
      <c r="L112" s="49"/>
      <c r="M112" s="49"/>
      <c r="N112" s="49"/>
      <c r="O112" s="49"/>
      <c r="P112" s="49"/>
      <c r="R112" s="49"/>
      <c r="S112" s="49"/>
      <c r="T112" s="49"/>
      <c r="U112" s="49"/>
      <c r="V112" s="49"/>
    </row>
    <row r="113" spans="1:22" ht="12.75">
      <c r="A113" s="183"/>
      <c r="B113" s="94"/>
      <c r="C113" s="127"/>
      <c r="D113" s="10"/>
      <c r="E113" s="10"/>
      <c r="F113" s="10"/>
      <c r="G113" s="10"/>
      <c r="H113" s="10"/>
      <c r="I113" s="10"/>
      <c r="J113" s="196"/>
      <c r="K113" s="49"/>
      <c r="L113" s="49"/>
      <c r="M113" s="49"/>
      <c r="N113" s="49"/>
      <c r="O113" s="49"/>
      <c r="P113" s="49"/>
      <c r="R113" s="49"/>
      <c r="S113" s="49"/>
      <c r="T113" s="49"/>
      <c r="U113" s="49"/>
      <c r="V113" s="49"/>
    </row>
    <row r="114" spans="1:22" ht="14.25" customHeight="1">
      <c r="A114" s="254" t="s">
        <v>162</v>
      </c>
      <c r="B114" s="204"/>
      <c r="C114" s="213"/>
      <c r="D114" s="92"/>
      <c r="E114" s="10"/>
      <c r="F114" s="11"/>
      <c r="G114" s="11"/>
      <c r="H114" s="100"/>
      <c r="I114" s="101"/>
      <c r="J114" s="196"/>
      <c r="K114" s="49"/>
      <c r="L114" s="49"/>
      <c r="M114" s="49"/>
      <c r="N114" s="49"/>
      <c r="O114" s="49"/>
      <c r="P114" s="49"/>
      <c r="R114" s="49"/>
      <c r="S114" s="49"/>
      <c r="T114" s="49"/>
      <c r="U114" s="49"/>
      <c r="V114" s="49"/>
    </row>
    <row r="115" spans="1:22" ht="12.75">
      <c r="A115" s="183" t="s">
        <v>50</v>
      </c>
      <c r="B115" s="94" t="s">
        <v>44</v>
      </c>
      <c r="C115" s="127" t="s">
        <v>125</v>
      </c>
      <c r="D115" s="10">
        <v>224</v>
      </c>
      <c r="E115" s="10" t="s">
        <v>27</v>
      </c>
      <c r="F115" s="10">
        <v>75800</v>
      </c>
      <c r="G115" s="295" t="s">
        <v>34</v>
      </c>
      <c r="H115" s="10" t="s">
        <v>16</v>
      </c>
      <c r="I115" s="10" t="s">
        <v>45</v>
      </c>
      <c r="J115" s="196"/>
      <c r="K115" s="49"/>
      <c r="L115" s="49"/>
      <c r="M115" s="49"/>
      <c r="N115" s="49"/>
      <c r="O115" s="49"/>
      <c r="P115" s="49"/>
      <c r="R115" s="49"/>
      <c r="S115" s="49"/>
      <c r="T115" s="49"/>
      <c r="U115" s="49"/>
      <c r="V115" s="49"/>
    </row>
    <row r="116" spans="1:22" ht="12.75">
      <c r="A116" s="183" t="s">
        <v>50</v>
      </c>
      <c r="B116" s="94" t="s">
        <v>44</v>
      </c>
      <c r="C116" s="127" t="s">
        <v>126</v>
      </c>
      <c r="D116" s="10">
        <v>109</v>
      </c>
      <c r="E116" s="10" t="s">
        <v>52</v>
      </c>
      <c r="F116" s="10" t="s">
        <v>16</v>
      </c>
      <c r="G116" s="10" t="s">
        <v>16</v>
      </c>
      <c r="H116" s="10" t="s">
        <v>16</v>
      </c>
      <c r="I116" s="10" t="s">
        <v>45</v>
      </c>
      <c r="J116" s="196"/>
      <c r="K116" s="49"/>
      <c r="L116" s="49"/>
      <c r="M116" s="49"/>
      <c r="N116" s="49"/>
      <c r="O116" s="49"/>
      <c r="P116" s="49"/>
      <c r="R116" s="49"/>
      <c r="S116" s="49"/>
      <c r="T116" s="49"/>
      <c r="U116" s="49"/>
      <c r="V116" s="49"/>
    </row>
    <row r="117" spans="1:35" ht="12.75">
      <c r="A117" s="183" t="s">
        <v>50</v>
      </c>
      <c r="B117" s="94" t="s">
        <v>44</v>
      </c>
      <c r="C117" s="127" t="s">
        <v>127</v>
      </c>
      <c r="D117" s="10">
        <v>66</v>
      </c>
      <c r="E117" s="10" t="s">
        <v>27</v>
      </c>
      <c r="F117" s="10">
        <v>75800</v>
      </c>
      <c r="G117" s="295" t="s">
        <v>34</v>
      </c>
      <c r="H117" s="10" t="s">
        <v>16</v>
      </c>
      <c r="I117" s="10" t="s">
        <v>45</v>
      </c>
      <c r="J117" s="196"/>
      <c r="K117" s="49"/>
      <c r="L117" s="49"/>
      <c r="M117" s="49"/>
      <c r="N117" s="49"/>
      <c r="O117" s="49"/>
      <c r="P117" s="49"/>
      <c r="Q117" s="78"/>
      <c r="R117" s="49"/>
      <c r="S117" s="49"/>
      <c r="T117" s="49"/>
      <c r="U117" s="49"/>
      <c r="V117" s="49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22" ht="12.75">
      <c r="A118" s="183" t="s">
        <v>50</v>
      </c>
      <c r="B118" s="94" t="s">
        <v>44</v>
      </c>
      <c r="C118" s="11">
        <v>1184</v>
      </c>
      <c r="D118" s="142">
        <v>12</v>
      </c>
      <c r="E118" s="10" t="s">
        <v>27</v>
      </c>
      <c r="F118" s="10">
        <v>75800</v>
      </c>
      <c r="G118" s="295" t="s">
        <v>34</v>
      </c>
      <c r="H118" s="10">
        <v>870</v>
      </c>
      <c r="I118" s="10" t="s">
        <v>45</v>
      </c>
      <c r="J118" s="196"/>
      <c r="K118" s="49"/>
      <c r="L118" s="49"/>
      <c r="M118" s="49"/>
      <c r="N118" s="49"/>
      <c r="O118" s="49"/>
      <c r="P118" s="49"/>
      <c r="R118" s="49"/>
      <c r="S118" s="49"/>
      <c r="T118" s="49"/>
      <c r="U118" s="49"/>
      <c r="V118" s="49"/>
    </row>
    <row r="119" spans="1:22" ht="12.75">
      <c r="A119" s="183" t="s">
        <v>50</v>
      </c>
      <c r="B119" s="94" t="s">
        <v>44</v>
      </c>
      <c r="C119" s="11">
        <v>1185</v>
      </c>
      <c r="D119" s="142">
        <v>7</v>
      </c>
      <c r="E119" s="10" t="s">
        <v>27</v>
      </c>
      <c r="F119" s="10">
        <v>75800</v>
      </c>
      <c r="G119" s="295" t="s">
        <v>34</v>
      </c>
      <c r="H119" s="10">
        <v>1</v>
      </c>
      <c r="I119" s="10" t="s">
        <v>45</v>
      </c>
      <c r="J119" s="196"/>
      <c r="K119" s="49"/>
      <c r="L119" s="49"/>
      <c r="M119" s="49"/>
      <c r="N119" s="49"/>
      <c r="O119" s="49"/>
      <c r="P119" s="49"/>
      <c r="R119" s="49"/>
      <c r="S119" s="49"/>
      <c r="T119" s="49"/>
      <c r="U119" s="49"/>
      <c r="V119" s="49"/>
    </row>
    <row r="120" spans="1:22" ht="12.75">
      <c r="A120" s="183" t="s">
        <v>50</v>
      </c>
      <c r="B120" s="94" t="s">
        <v>44</v>
      </c>
      <c r="C120" s="11" t="s">
        <v>128</v>
      </c>
      <c r="D120" s="142">
        <v>1844</v>
      </c>
      <c r="E120" s="10" t="s">
        <v>14</v>
      </c>
      <c r="F120" s="10">
        <v>75801</v>
      </c>
      <c r="G120" s="295" t="s">
        <v>34</v>
      </c>
      <c r="H120" s="10" t="s">
        <v>16</v>
      </c>
      <c r="I120" s="10" t="s">
        <v>45</v>
      </c>
      <c r="J120" s="196"/>
      <c r="K120" s="49"/>
      <c r="L120" s="49"/>
      <c r="M120" s="49"/>
      <c r="N120" s="49"/>
      <c r="O120" s="49"/>
      <c r="P120" s="49"/>
      <c r="R120" s="49"/>
      <c r="S120" s="49"/>
      <c r="T120" s="49"/>
      <c r="U120" s="49"/>
      <c r="V120" s="49"/>
    </row>
    <row r="121" spans="1:22" ht="12.75">
      <c r="A121" s="183" t="s">
        <v>50</v>
      </c>
      <c r="B121" s="94" t="s">
        <v>44</v>
      </c>
      <c r="C121" s="127" t="s">
        <v>129</v>
      </c>
      <c r="D121" s="10">
        <v>13</v>
      </c>
      <c r="E121" s="10" t="s">
        <v>14</v>
      </c>
      <c r="F121" s="10">
        <v>75800</v>
      </c>
      <c r="G121" s="295" t="s">
        <v>34</v>
      </c>
      <c r="H121" s="10">
        <v>1</v>
      </c>
      <c r="I121" s="10" t="s">
        <v>45</v>
      </c>
      <c r="J121" s="196"/>
      <c r="K121" s="49"/>
      <c r="L121" s="49"/>
      <c r="M121" s="49"/>
      <c r="N121" s="49"/>
      <c r="O121" s="49"/>
      <c r="P121" s="49"/>
      <c r="R121" s="49"/>
      <c r="S121" s="49"/>
      <c r="T121" s="49"/>
      <c r="U121" s="49"/>
      <c r="V121" s="49"/>
    </row>
    <row r="122" spans="1:22" ht="12.75">
      <c r="A122" s="183" t="s">
        <v>50</v>
      </c>
      <c r="B122" s="94" t="s">
        <v>44</v>
      </c>
      <c r="C122" s="282" t="s">
        <v>130</v>
      </c>
      <c r="D122" s="131">
        <v>41</v>
      </c>
      <c r="E122" s="10" t="s">
        <v>14</v>
      </c>
      <c r="F122" s="10">
        <v>75800</v>
      </c>
      <c r="G122" s="295" t="s">
        <v>34</v>
      </c>
      <c r="H122" s="10" t="s">
        <v>16</v>
      </c>
      <c r="I122" s="10" t="s">
        <v>45</v>
      </c>
      <c r="J122" s="145"/>
      <c r="K122" s="49"/>
      <c r="L122" s="49"/>
      <c r="M122" s="49"/>
      <c r="N122" s="49"/>
      <c r="O122" s="49"/>
      <c r="P122" s="49"/>
      <c r="R122" s="49"/>
      <c r="S122" s="49"/>
      <c r="T122" s="49"/>
      <c r="U122" s="49"/>
      <c r="V122" s="49"/>
    </row>
    <row r="123" spans="1:22" ht="12.75">
      <c r="A123" s="183" t="s">
        <v>50</v>
      </c>
      <c r="B123" s="94" t="s">
        <v>44</v>
      </c>
      <c r="C123" s="11">
        <v>1376</v>
      </c>
      <c r="D123" s="142">
        <v>30</v>
      </c>
      <c r="E123" s="10" t="s">
        <v>43</v>
      </c>
      <c r="F123" s="10" t="s">
        <v>16</v>
      </c>
      <c r="G123" s="10" t="s">
        <v>16</v>
      </c>
      <c r="H123" s="10" t="s">
        <v>16</v>
      </c>
      <c r="I123" s="10" t="s">
        <v>45</v>
      </c>
      <c r="J123" s="196"/>
      <c r="K123" s="49"/>
      <c r="L123" s="49"/>
      <c r="M123" s="49"/>
      <c r="N123" s="49"/>
      <c r="O123" s="49"/>
      <c r="P123" s="49"/>
      <c r="R123" s="49"/>
      <c r="S123" s="49"/>
      <c r="T123" s="49"/>
      <c r="U123" s="49"/>
      <c r="V123" s="49"/>
    </row>
    <row r="124" spans="1:22" ht="13.5" thickBot="1">
      <c r="A124" s="205" t="s">
        <v>131</v>
      </c>
      <c r="B124" s="206"/>
      <c r="C124" s="214"/>
      <c r="D124" s="141"/>
      <c r="E124" s="141"/>
      <c r="F124" s="97"/>
      <c r="G124" s="97"/>
      <c r="H124" s="98"/>
      <c r="I124" s="99"/>
      <c r="J124" s="199"/>
      <c r="K124" s="49"/>
      <c r="L124" s="49"/>
      <c r="M124" s="49"/>
      <c r="N124" s="49"/>
      <c r="O124" s="49"/>
      <c r="P124" s="49"/>
      <c r="R124" s="49"/>
      <c r="S124" s="49"/>
      <c r="T124" s="49"/>
      <c r="U124" s="49"/>
      <c r="V124" s="49"/>
    </row>
    <row r="125" spans="1:22" ht="15" thickBot="1">
      <c r="A125" s="184" t="s">
        <v>163</v>
      </c>
      <c r="B125" s="102"/>
      <c r="C125" s="209"/>
      <c r="D125" s="103">
        <f>SUM(D115:D124)</f>
        <v>2346</v>
      </c>
      <c r="E125" s="104"/>
      <c r="F125" s="104"/>
      <c r="G125" s="105"/>
      <c r="H125" s="105"/>
      <c r="I125" s="105"/>
      <c r="J125" s="198"/>
      <c r="K125" s="49"/>
      <c r="L125" s="49"/>
      <c r="M125" s="49"/>
      <c r="N125" s="49"/>
      <c r="O125" s="49"/>
      <c r="P125" s="49"/>
      <c r="R125" s="49"/>
      <c r="S125" s="49"/>
      <c r="T125" s="49"/>
      <c r="U125" s="49"/>
      <c r="V125" s="49"/>
    </row>
    <row r="126" spans="1:22" ht="12.75">
      <c r="A126" s="183"/>
      <c r="B126" s="94"/>
      <c r="C126" s="202"/>
      <c r="D126" s="92"/>
      <c r="E126" s="10"/>
      <c r="F126" s="10"/>
      <c r="G126" s="295"/>
      <c r="H126" s="10"/>
      <c r="I126" s="10"/>
      <c r="J126" s="196"/>
      <c r="K126" s="49"/>
      <c r="L126" s="49"/>
      <c r="M126" s="49"/>
      <c r="N126" s="49"/>
      <c r="O126" s="49"/>
      <c r="P126" s="49"/>
      <c r="R126" s="49"/>
      <c r="S126" s="49"/>
      <c r="T126" s="49"/>
      <c r="U126" s="49"/>
      <c r="V126" s="49"/>
    </row>
    <row r="127" spans="1:22" ht="14.25">
      <c r="A127" s="254" t="s">
        <v>164</v>
      </c>
      <c r="B127" s="204"/>
      <c r="C127" s="202"/>
      <c r="D127" s="92"/>
      <c r="E127" s="10"/>
      <c r="F127" s="10"/>
      <c r="H127" s="146"/>
      <c r="I127" s="10"/>
      <c r="J127" s="196"/>
      <c r="K127" s="49"/>
      <c r="L127" s="49"/>
      <c r="M127" s="49"/>
      <c r="N127" s="49"/>
      <c r="O127" s="49"/>
      <c r="P127" s="49"/>
      <c r="R127" s="49"/>
      <c r="S127" s="49"/>
      <c r="T127" s="49"/>
      <c r="U127" s="49"/>
      <c r="V127" s="49"/>
    </row>
    <row r="128" spans="1:22" ht="12.75">
      <c r="A128" s="183" t="s">
        <v>50</v>
      </c>
      <c r="B128" s="94" t="s">
        <v>44</v>
      </c>
      <c r="C128" s="282" t="s">
        <v>132</v>
      </c>
      <c r="D128" s="92">
        <v>281</v>
      </c>
      <c r="E128" s="10" t="s">
        <v>13</v>
      </c>
      <c r="F128" s="10">
        <v>74713</v>
      </c>
      <c r="G128" s="10" t="s">
        <v>25</v>
      </c>
      <c r="H128" s="146">
        <v>837</v>
      </c>
      <c r="I128" s="10" t="s">
        <v>46</v>
      </c>
      <c r="J128" s="196"/>
      <c r="K128" s="49"/>
      <c r="L128" s="49"/>
      <c r="M128" s="49"/>
      <c r="N128" s="49"/>
      <c r="O128" s="49"/>
      <c r="P128" s="49"/>
      <c r="R128" s="49"/>
      <c r="S128" s="49"/>
      <c r="T128" s="49"/>
      <c r="U128" s="49"/>
      <c r="V128" s="49"/>
    </row>
    <row r="129" spans="1:22" ht="13.5" thickBot="1">
      <c r="A129" s="205" t="s">
        <v>133</v>
      </c>
      <c r="B129" s="206"/>
      <c r="C129" s="214"/>
      <c r="D129" s="141"/>
      <c r="E129" s="141"/>
      <c r="F129" s="152"/>
      <c r="G129" s="255"/>
      <c r="H129" s="256"/>
      <c r="I129" s="152"/>
      <c r="J129" s="257"/>
      <c r="K129" s="49"/>
      <c r="L129" s="49"/>
      <c r="M129" s="49"/>
      <c r="N129" s="49"/>
      <c r="O129" s="49"/>
      <c r="P129" s="49"/>
      <c r="R129" s="49"/>
      <c r="S129" s="49"/>
      <c r="T129" s="49"/>
      <c r="U129" s="49"/>
      <c r="V129" s="49"/>
    </row>
    <row r="130" spans="1:22" ht="15" thickBot="1">
      <c r="A130" s="190" t="s">
        <v>165</v>
      </c>
      <c r="B130" s="147"/>
      <c r="C130" s="148"/>
      <c r="D130" s="149">
        <f>SUM(D128:D129)</f>
        <v>281</v>
      </c>
      <c r="E130" s="136"/>
      <c r="F130" s="137"/>
      <c r="G130" s="137"/>
      <c r="H130" s="138"/>
      <c r="I130" s="139"/>
      <c r="J130" s="198"/>
      <c r="K130" s="49"/>
      <c r="L130" s="49"/>
      <c r="M130" s="49"/>
      <c r="N130" s="49"/>
      <c r="O130" s="49"/>
      <c r="P130" s="49"/>
      <c r="R130" s="49"/>
      <c r="S130" s="49"/>
      <c r="T130" s="49"/>
      <c r="U130" s="49"/>
      <c r="V130" s="49"/>
    </row>
    <row r="131" spans="1:22" ht="14.25">
      <c r="A131" s="254"/>
      <c r="B131" s="204"/>
      <c r="C131" s="202"/>
      <c r="D131" s="92"/>
      <c r="E131" s="10"/>
      <c r="F131" s="10"/>
      <c r="H131" s="146"/>
      <c r="I131" s="10"/>
      <c r="J131" s="196"/>
      <c r="K131" s="49"/>
      <c r="L131" s="49"/>
      <c r="M131" s="49"/>
      <c r="N131" s="49"/>
      <c r="O131" s="49"/>
      <c r="P131" s="49"/>
      <c r="R131" s="49"/>
      <c r="S131" s="49"/>
      <c r="T131" s="49"/>
      <c r="U131" s="49"/>
      <c r="V131" s="49"/>
    </row>
    <row r="132" spans="1:22" ht="14.25">
      <c r="A132" s="254" t="s">
        <v>166</v>
      </c>
      <c r="B132" s="204"/>
      <c r="C132" s="282"/>
      <c r="D132" s="92"/>
      <c r="E132" s="10"/>
      <c r="F132" s="10"/>
      <c r="G132" s="10"/>
      <c r="H132" s="146"/>
      <c r="I132" s="10"/>
      <c r="J132" s="196"/>
      <c r="K132" s="49"/>
      <c r="L132" s="49"/>
      <c r="M132" s="49"/>
      <c r="N132" s="49"/>
      <c r="O132" s="49"/>
      <c r="P132" s="49"/>
      <c r="R132" s="49"/>
      <c r="S132" s="49"/>
      <c r="T132" s="49"/>
      <c r="U132" s="49"/>
      <c r="V132" s="49"/>
    </row>
    <row r="133" spans="1:22" ht="13.5" thickBot="1">
      <c r="A133" s="205" t="s">
        <v>134</v>
      </c>
      <c r="B133" s="206"/>
      <c r="C133" s="214"/>
      <c r="D133" s="141"/>
      <c r="E133" s="141"/>
      <c r="F133" s="152"/>
      <c r="G133" s="255"/>
      <c r="H133" s="256"/>
      <c r="I133" s="152"/>
      <c r="J133" s="257"/>
      <c r="K133" s="49"/>
      <c r="L133" s="49"/>
      <c r="M133" s="49"/>
      <c r="N133" s="49"/>
      <c r="O133" s="49"/>
      <c r="P133" s="49"/>
      <c r="R133" s="49"/>
      <c r="S133" s="49"/>
      <c r="T133" s="49"/>
      <c r="U133" s="49"/>
      <c r="V133" s="49"/>
    </row>
    <row r="134" spans="1:22" ht="15" thickBot="1">
      <c r="A134" s="190" t="s">
        <v>167</v>
      </c>
      <c r="B134" s="147"/>
      <c r="C134" s="148"/>
      <c r="D134" s="149">
        <f>SUM(D132:D133)</f>
        <v>0</v>
      </c>
      <c r="E134" s="136"/>
      <c r="F134" s="137"/>
      <c r="G134" s="137"/>
      <c r="H134" s="138"/>
      <c r="I134" s="139"/>
      <c r="J134" s="198"/>
      <c r="K134" s="49"/>
      <c r="L134" s="49"/>
      <c r="M134" s="49"/>
      <c r="N134" s="49"/>
      <c r="O134" s="49"/>
      <c r="P134" s="49"/>
      <c r="R134" s="49"/>
      <c r="S134" s="49"/>
      <c r="T134" s="49"/>
      <c r="U134" s="49"/>
      <c r="V134" s="49"/>
    </row>
    <row r="135" spans="1:22" ht="12.75">
      <c r="A135" s="183"/>
      <c r="B135" s="94"/>
      <c r="C135" s="202"/>
      <c r="D135" s="92"/>
      <c r="E135" s="10"/>
      <c r="F135" s="10"/>
      <c r="G135" s="10"/>
      <c r="H135" s="146"/>
      <c r="I135" s="10"/>
      <c r="J135" s="196"/>
      <c r="K135" s="49"/>
      <c r="L135" s="49"/>
      <c r="M135" s="49"/>
      <c r="N135" s="49"/>
      <c r="O135" s="49"/>
      <c r="P135" s="49"/>
      <c r="R135" s="49"/>
      <c r="S135" s="49"/>
      <c r="T135" s="49"/>
      <c r="U135" s="49"/>
      <c r="V135" s="49"/>
    </row>
    <row r="136" spans="1:22" ht="14.25">
      <c r="A136" s="254" t="s">
        <v>168</v>
      </c>
      <c r="B136" s="94"/>
      <c r="C136" s="202"/>
      <c r="D136" s="92"/>
      <c r="E136" s="10"/>
      <c r="F136" s="10"/>
      <c r="G136" s="10"/>
      <c r="H136" s="146"/>
      <c r="I136" s="10"/>
      <c r="J136" s="196"/>
      <c r="K136" s="49"/>
      <c r="L136" s="49"/>
      <c r="M136" s="49"/>
      <c r="N136" s="49"/>
      <c r="O136" s="49"/>
      <c r="P136" s="49"/>
      <c r="R136" s="49"/>
      <c r="S136" s="49"/>
      <c r="T136" s="49"/>
      <c r="U136" s="49"/>
      <c r="V136" s="49"/>
    </row>
    <row r="137" spans="1:22" ht="13.5" thickBot="1">
      <c r="A137" s="183" t="s">
        <v>50</v>
      </c>
      <c r="B137" s="94" t="s">
        <v>44</v>
      </c>
      <c r="C137" s="282" t="s">
        <v>128</v>
      </c>
      <c r="D137" s="92">
        <v>1031</v>
      </c>
      <c r="E137" s="10" t="s">
        <v>14</v>
      </c>
      <c r="F137" s="10">
        <v>75800</v>
      </c>
      <c r="G137" s="10" t="s">
        <v>34</v>
      </c>
      <c r="H137" s="10" t="s">
        <v>16</v>
      </c>
      <c r="I137" s="10" t="s">
        <v>45</v>
      </c>
      <c r="J137" s="196"/>
      <c r="K137" s="49"/>
      <c r="L137" s="49"/>
      <c r="M137" s="49"/>
      <c r="N137" s="49"/>
      <c r="O137" s="49"/>
      <c r="P137" s="49"/>
      <c r="R137" s="49"/>
      <c r="S137" s="49"/>
      <c r="T137" s="49"/>
      <c r="U137" s="49"/>
      <c r="V137" s="49"/>
    </row>
    <row r="138" spans="1:22" ht="15" thickBot="1">
      <c r="A138" s="190" t="s">
        <v>169</v>
      </c>
      <c r="B138" s="147"/>
      <c r="C138" s="148"/>
      <c r="D138" s="149">
        <f>SUM(D137)</f>
        <v>1031</v>
      </c>
      <c r="E138" s="136"/>
      <c r="F138" s="137"/>
      <c r="G138" s="137"/>
      <c r="H138" s="138"/>
      <c r="I138" s="139"/>
      <c r="J138" s="198"/>
      <c r="K138" s="49"/>
      <c r="L138" s="49"/>
      <c r="M138" s="49"/>
      <c r="N138" s="49"/>
      <c r="O138" s="49"/>
      <c r="P138" s="49"/>
      <c r="R138" s="49"/>
      <c r="S138" s="49"/>
      <c r="T138" s="49"/>
      <c r="U138" s="49"/>
      <c r="V138" s="49"/>
    </row>
    <row r="139" spans="1:22" ht="13.5" thickBot="1">
      <c r="A139" s="226"/>
      <c r="B139" s="227"/>
      <c r="C139" s="228"/>
      <c r="D139" s="227"/>
      <c r="E139" s="227"/>
      <c r="F139" s="150"/>
      <c r="G139" s="150"/>
      <c r="H139" s="150"/>
      <c r="I139" s="229"/>
      <c r="J139" s="145"/>
      <c r="K139" s="49"/>
      <c r="L139" s="49"/>
      <c r="M139" s="49"/>
      <c r="N139" s="49"/>
      <c r="O139" s="49"/>
      <c r="P139" s="49"/>
      <c r="R139" s="49"/>
      <c r="S139" s="49"/>
      <c r="T139" s="49"/>
      <c r="U139" s="49"/>
      <c r="V139" s="49"/>
    </row>
    <row r="140" spans="1:35" ht="17.25" customHeight="1" thickBot="1">
      <c r="A140" s="187" t="s">
        <v>55</v>
      </c>
      <c r="B140" s="166"/>
      <c r="C140" s="211"/>
      <c r="D140" s="167">
        <f>SUM(D138+D134+D130+D125+D112+D101+D92+D82+D74)</f>
        <v>25927</v>
      </c>
      <c r="E140" s="168"/>
      <c r="F140" s="168"/>
      <c r="G140" s="169"/>
      <c r="H140" s="169"/>
      <c r="I140" s="169"/>
      <c r="J140" s="200"/>
      <c r="K140" s="49"/>
      <c r="L140" s="49"/>
      <c r="M140" s="49"/>
      <c r="N140" s="49"/>
      <c r="O140" s="49"/>
      <c r="P140" s="49"/>
      <c r="Q140" s="78"/>
      <c r="R140" s="49"/>
      <c r="S140" s="49"/>
      <c r="T140" s="49"/>
      <c r="U140" s="49"/>
      <c r="V140" s="49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8" customHeight="1" thickBot="1">
      <c r="A141" s="216" t="s">
        <v>56</v>
      </c>
      <c r="B141" s="217"/>
      <c r="C141" s="218"/>
      <c r="D141" s="219">
        <f>SUM(D140+D66)</f>
        <v>89747</v>
      </c>
      <c r="E141" s="220"/>
      <c r="F141" s="220"/>
      <c r="G141" s="221"/>
      <c r="H141" s="221"/>
      <c r="I141" s="221"/>
      <c r="J141" s="222"/>
      <c r="K141" s="49"/>
      <c r="L141" s="49"/>
      <c r="M141" s="49"/>
      <c r="N141" s="49"/>
      <c r="O141" s="49"/>
      <c r="P141" s="49"/>
      <c r="Q141" s="78"/>
      <c r="R141" s="49"/>
      <c r="S141" s="49"/>
      <c r="T141" s="49"/>
      <c r="U141" s="49"/>
      <c r="V141" s="49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22" ht="14.25">
      <c r="A142" s="284"/>
      <c r="B142" s="229"/>
      <c r="C142" s="285"/>
      <c r="D142" s="286"/>
      <c r="E142" s="287"/>
      <c r="F142" s="150"/>
      <c r="G142" s="150"/>
      <c r="H142" s="288"/>
      <c r="I142" s="289"/>
      <c r="J142" s="106"/>
      <c r="K142" s="49"/>
      <c r="L142" s="49"/>
      <c r="M142" s="49"/>
      <c r="N142" s="49"/>
      <c r="O142" s="49"/>
      <c r="P142" s="49"/>
      <c r="R142" s="49"/>
      <c r="S142" s="49"/>
      <c r="T142" s="49"/>
      <c r="U142" s="49"/>
      <c r="V142" s="49"/>
    </row>
    <row r="143" spans="1:23" ht="15.75">
      <c r="A143" s="290"/>
      <c r="B143" s="129"/>
      <c r="C143" s="212"/>
      <c r="D143" s="130"/>
      <c r="E143" s="10"/>
      <c r="F143" s="10"/>
      <c r="G143" s="10"/>
      <c r="H143" s="10"/>
      <c r="I143" s="10"/>
      <c r="J143" s="96"/>
      <c r="K143" s="49"/>
      <c r="L143" s="49"/>
      <c r="M143" s="49"/>
      <c r="N143" s="49"/>
      <c r="O143" s="49"/>
      <c r="P143" s="49"/>
      <c r="R143" s="315"/>
      <c r="S143" s="315"/>
      <c r="T143" s="315"/>
      <c r="U143" s="315"/>
      <c r="V143" s="315"/>
      <c r="W143" s="258"/>
    </row>
    <row r="144" spans="1:16" ht="14.25">
      <c r="A144" s="291"/>
      <c r="B144" s="143"/>
      <c r="C144" s="144"/>
      <c r="D144" s="143"/>
      <c r="E144" s="10"/>
      <c r="F144" s="10"/>
      <c r="G144" s="10"/>
      <c r="H144" s="10"/>
      <c r="I144" s="10"/>
      <c r="J144" s="96"/>
      <c r="K144" s="49"/>
      <c r="L144" s="49"/>
      <c r="M144" s="49"/>
      <c r="N144" s="49"/>
      <c r="O144" s="49"/>
      <c r="P144" s="49"/>
    </row>
    <row r="145" spans="1:17" ht="12.75">
      <c r="A145" s="292"/>
      <c r="B145" s="131"/>
      <c r="C145" s="127"/>
      <c r="D145" s="157"/>
      <c r="E145" s="10"/>
      <c r="F145" s="10"/>
      <c r="G145" s="96"/>
      <c r="H145" s="131"/>
      <c r="I145" s="10"/>
      <c r="J145" s="146"/>
      <c r="K145" s="258"/>
      <c r="L145" s="258"/>
      <c r="M145" s="258"/>
      <c r="N145" s="258"/>
      <c r="O145" s="258"/>
      <c r="P145" s="258"/>
      <c r="Q145" s="258"/>
    </row>
    <row r="146" spans="1:10" ht="12.75">
      <c r="A146" s="292"/>
      <c r="B146" s="131"/>
      <c r="C146" s="202"/>
      <c r="D146" s="155"/>
      <c r="E146" s="10"/>
      <c r="F146" s="10"/>
      <c r="G146" s="96"/>
      <c r="H146" s="156"/>
      <c r="I146" s="10"/>
      <c r="J146" s="293"/>
    </row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</sheetData>
  <sheetProtection/>
  <mergeCells count="4">
    <mergeCell ref="K8:M8"/>
    <mergeCell ref="N8:P8"/>
    <mergeCell ref="R6:V7"/>
    <mergeCell ref="R5:V5"/>
  </mergeCells>
  <printOptions horizontalCentered="1"/>
  <pageMargins left="0.31496062992125984" right="0.4724409448818898" top="0.9055118110236221" bottom="0.5905511811023623" header="0.3937007874015748" footer="0.4330708661417323"/>
  <pageSetup horizontalDpi="600" verticalDpi="600" orientation="portrait" paperSize="9" scale="65" r:id="rId3"/>
  <headerFooter alignWithMargins="0">
    <oddHeader xml:space="preserve">&amp;RÚP ŽINKOVY
tabulka č. ZPF_1 k.ú. Kokořov
 </oddHeader>
  </headerFooter>
  <rowBreaks count="1" manualBreakCount="1">
    <brk id="7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43" sqref="J43"/>
    </sheetView>
  </sheetViews>
  <sheetFormatPr defaultColWidth="8.00390625" defaultRowHeight="12.75"/>
  <cols>
    <col min="1" max="2" width="8.00390625" style="113" customWidth="1"/>
    <col min="3" max="4" width="9.75390625" style="113" customWidth="1"/>
    <col min="5" max="5" width="8.875" style="113" customWidth="1"/>
    <col min="6" max="6" width="14.875" style="113" customWidth="1"/>
    <col min="7" max="7" width="9.00390625" style="113" customWidth="1"/>
    <col min="8" max="8" width="10.875" style="113" customWidth="1"/>
    <col min="9" max="9" width="11.375" style="113" customWidth="1"/>
    <col min="10" max="10" width="8.875" style="113" customWidth="1"/>
    <col min="11" max="11" width="9.875" style="113" customWidth="1"/>
    <col min="12" max="12" width="11.125" style="12" customWidth="1"/>
    <col min="13" max="13" width="8.625" style="113" customWidth="1"/>
    <col min="14" max="16384" width="8.00390625" style="113" customWidth="1"/>
  </cols>
  <sheetData>
    <row r="1" spans="1:13" ht="18">
      <c r="A1" s="332" t="s">
        <v>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5.75">
      <c r="A2" s="333" t="s">
        <v>138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15.75">
      <c r="A3" s="333" t="s">
        <v>139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13.5" thickBot="1">
      <c r="A4" s="109"/>
      <c r="B4" s="115"/>
      <c r="C4" s="115"/>
      <c r="D4" s="115"/>
      <c r="E4" s="115"/>
      <c r="F4" s="11"/>
      <c r="G4" s="115"/>
      <c r="H4" s="115"/>
      <c r="I4" s="115"/>
      <c r="J4" s="115"/>
      <c r="K4" s="115"/>
      <c r="L4" s="11"/>
      <c r="M4" s="115"/>
    </row>
    <row r="5" spans="1:13" ht="12.75">
      <c r="A5" s="8" t="s">
        <v>18</v>
      </c>
      <c r="B5" s="13"/>
      <c r="C5" s="335" t="s">
        <v>40</v>
      </c>
      <c r="D5" s="336"/>
      <c r="E5" s="337"/>
      <c r="F5" s="3" t="s">
        <v>6</v>
      </c>
      <c r="G5" s="335" t="s">
        <v>19</v>
      </c>
      <c r="H5" s="338"/>
      <c r="I5" s="339"/>
      <c r="J5" s="335" t="s">
        <v>41</v>
      </c>
      <c r="K5" s="338"/>
      <c r="L5" s="339"/>
      <c r="M5" s="14" t="s">
        <v>23</v>
      </c>
    </row>
    <row r="6" spans="1:13" ht="13.5" thickBot="1">
      <c r="A6" s="15"/>
      <c r="B6" s="16"/>
      <c r="C6" s="17" t="s">
        <v>20</v>
      </c>
      <c r="D6" s="18" t="s">
        <v>57</v>
      </c>
      <c r="E6" s="18" t="s">
        <v>58</v>
      </c>
      <c r="F6" s="5" t="s">
        <v>11</v>
      </c>
      <c r="G6" s="6" t="s">
        <v>21</v>
      </c>
      <c r="H6" s="18" t="s">
        <v>57</v>
      </c>
      <c r="I6" s="18" t="s">
        <v>31</v>
      </c>
      <c r="J6" s="6" t="s">
        <v>21</v>
      </c>
      <c r="K6" s="18" t="s">
        <v>57</v>
      </c>
      <c r="L6" s="18" t="s">
        <v>58</v>
      </c>
      <c r="M6" s="7"/>
    </row>
    <row r="7" spans="1:14" ht="12.75">
      <c r="A7" s="230"/>
      <c r="B7" s="231"/>
      <c r="C7" s="107"/>
      <c r="D7" s="107"/>
      <c r="E7" s="107"/>
      <c r="F7" s="107"/>
      <c r="G7" s="314"/>
      <c r="H7" s="3"/>
      <c r="I7" s="107"/>
      <c r="J7" s="107"/>
      <c r="K7" s="107"/>
      <c r="L7" s="107"/>
      <c r="M7" s="232"/>
      <c r="N7" s="115"/>
    </row>
    <row r="8" spans="1:14" ht="12.75">
      <c r="A8" s="19" t="s">
        <v>144</v>
      </c>
      <c r="B8" s="115"/>
      <c r="C8" s="115"/>
      <c r="D8" s="115"/>
      <c r="E8" s="115"/>
      <c r="F8" s="11"/>
      <c r="G8" s="114"/>
      <c r="H8" s="115"/>
      <c r="I8" s="115"/>
      <c r="J8" s="114"/>
      <c r="K8" s="115"/>
      <c r="L8" s="11"/>
      <c r="M8" s="116"/>
      <c r="N8" s="115"/>
    </row>
    <row r="9" spans="1:14" ht="12.75">
      <c r="A9" s="19"/>
      <c r="B9" s="115"/>
      <c r="C9" s="115"/>
      <c r="D9" s="115"/>
      <c r="E9" s="115"/>
      <c r="F9" s="11" t="s">
        <v>14</v>
      </c>
      <c r="G9" s="24">
        <f>SUM(H9:I9)</f>
        <v>755</v>
      </c>
      <c r="H9" s="11">
        <v>0</v>
      </c>
      <c r="I9" s="11">
        <v>755</v>
      </c>
      <c r="J9" s="24" t="s">
        <v>16</v>
      </c>
      <c r="K9" s="11" t="s">
        <v>16</v>
      </c>
      <c r="L9" s="11" t="s">
        <v>16</v>
      </c>
      <c r="M9" s="116"/>
      <c r="N9" s="115"/>
    </row>
    <row r="10" spans="1:14" ht="12.75">
      <c r="A10" s="19"/>
      <c r="B10" s="115"/>
      <c r="C10" s="115"/>
      <c r="D10" s="115"/>
      <c r="E10" s="115"/>
      <c r="F10" s="40" t="s">
        <v>13</v>
      </c>
      <c r="G10" s="24">
        <f>SUM(H10:I10)</f>
        <v>13122</v>
      </c>
      <c r="H10" s="11">
        <v>12147</v>
      </c>
      <c r="I10" s="296">
        <v>975</v>
      </c>
      <c r="J10" s="24" t="s">
        <v>16</v>
      </c>
      <c r="K10" s="11" t="s">
        <v>16</v>
      </c>
      <c r="L10" s="11" t="s">
        <v>16</v>
      </c>
      <c r="M10" s="116"/>
      <c r="N10" s="115"/>
    </row>
    <row r="11" spans="1:14" ht="12.75">
      <c r="A11" s="19"/>
      <c r="B11" s="115"/>
      <c r="C11" s="115"/>
      <c r="D11" s="115"/>
      <c r="E11" s="115"/>
      <c r="F11" s="40" t="s">
        <v>27</v>
      </c>
      <c r="G11" s="24">
        <f>SUM(H11:I11)</f>
        <v>30319</v>
      </c>
      <c r="H11" s="11">
        <v>21727</v>
      </c>
      <c r="I11" s="11">
        <v>8592</v>
      </c>
      <c r="J11" s="24" t="s">
        <v>16</v>
      </c>
      <c r="K11" s="11" t="s">
        <v>16</v>
      </c>
      <c r="L11" s="11" t="s">
        <v>16</v>
      </c>
      <c r="M11" s="116"/>
      <c r="N11" s="115"/>
    </row>
    <row r="12" spans="1:13" ht="13.5" thickBot="1">
      <c r="A12" s="233"/>
      <c r="B12" s="236"/>
      <c r="C12" s="236"/>
      <c r="D12" s="236"/>
      <c r="E12" s="236"/>
      <c r="F12" s="237" t="s">
        <v>43</v>
      </c>
      <c r="G12" s="239" t="s">
        <v>16</v>
      </c>
      <c r="H12" s="238" t="s">
        <v>16</v>
      </c>
      <c r="I12" s="238" t="s">
        <v>16</v>
      </c>
      <c r="J12" s="239">
        <f>SUM(K12:L12)</f>
        <v>21</v>
      </c>
      <c r="K12" s="238">
        <v>21</v>
      </c>
      <c r="L12" s="238">
        <v>0</v>
      </c>
      <c r="M12" s="240"/>
    </row>
    <row r="13" spans="1:13" ht="13.5" thickBot="1">
      <c r="A13" s="21" t="s">
        <v>15</v>
      </c>
      <c r="B13" s="120"/>
      <c r="C13" s="22">
        <f>G13+J13</f>
        <v>44217</v>
      </c>
      <c r="D13" s="22">
        <f>H13+K13</f>
        <v>33895</v>
      </c>
      <c r="E13" s="22">
        <f>I13+L13</f>
        <v>10322</v>
      </c>
      <c r="F13" s="120"/>
      <c r="G13" s="38">
        <f>SUM(G9:G12)</f>
        <v>44196</v>
      </c>
      <c r="H13" s="22">
        <f>SUM(H9:H12)</f>
        <v>33874</v>
      </c>
      <c r="I13" s="22">
        <f>SUM(I9:I12)</f>
        <v>10322</v>
      </c>
      <c r="J13" s="38">
        <f>SUM(J12:J12)</f>
        <v>21</v>
      </c>
      <c r="K13" s="22">
        <f>SUM(K12:K12)</f>
        <v>21</v>
      </c>
      <c r="L13" s="22">
        <f>SUM(L12:L12)</f>
        <v>0</v>
      </c>
      <c r="M13" s="121"/>
    </row>
    <row r="14" spans="1:13" ht="12.75">
      <c r="A14" s="26"/>
      <c r="B14" s="25"/>
      <c r="C14" s="27"/>
      <c r="D14" s="27"/>
      <c r="E14" s="27"/>
      <c r="F14" s="25"/>
      <c r="G14" s="39"/>
      <c r="H14" s="27"/>
      <c r="I14" s="27"/>
      <c r="J14" s="39"/>
      <c r="K14" s="27"/>
      <c r="L14" s="27"/>
      <c r="M14" s="122"/>
    </row>
    <row r="15" spans="1:13" ht="12.75">
      <c r="A15" s="19" t="s">
        <v>135</v>
      </c>
      <c r="B15" s="115"/>
      <c r="C15" s="115"/>
      <c r="D15" s="115"/>
      <c r="E15" s="115"/>
      <c r="F15" s="11"/>
      <c r="G15" s="114"/>
      <c r="H15" s="115"/>
      <c r="I15" s="115"/>
      <c r="J15" s="114"/>
      <c r="K15" s="115"/>
      <c r="L15" s="11"/>
      <c r="M15" s="116"/>
    </row>
    <row r="16" spans="1:13" ht="12.75">
      <c r="A16" s="117"/>
      <c r="B16" s="115"/>
      <c r="C16" s="115"/>
      <c r="D16" s="115"/>
      <c r="E16" s="115"/>
      <c r="F16" s="40" t="s">
        <v>14</v>
      </c>
      <c r="G16" s="24">
        <f>SUM(H16:I16)</f>
        <v>16506</v>
      </c>
      <c r="H16" s="11">
        <v>0</v>
      </c>
      <c r="I16" s="11">
        <v>16506</v>
      </c>
      <c r="J16" s="24" t="s">
        <v>16</v>
      </c>
      <c r="K16" s="11" t="s">
        <v>16</v>
      </c>
      <c r="L16" s="11" t="s">
        <v>16</v>
      </c>
      <c r="M16" s="116"/>
    </row>
    <row r="17" spans="1:13" ht="13.5" thickBot="1">
      <c r="A17" s="117"/>
      <c r="B17" s="115"/>
      <c r="C17" s="115"/>
      <c r="D17" s="115"/>
      <c r="E17" s="115"/>
      <c r="F17" s="40" t="s">
        <v>27</v>
      </c>
      <c r="G17" s="24">
        <f>SUM(H17:I17)</f>
        <v>24</v>
      </c>
      <c r="H17" s="11">
        <v>0</v>
      </c>
      <c r="I17" s="297">
        <v>24</v>
      </c>
      <c r="J17" s="24" t="s">
        <v>16</v>
      </c>
      <c r="K17" s="11" t="s">
        <v>16</v>
      </c>
      <c r="L17" s="11" t="s">
        <v>16</v>
      </c>
      <c r="M17" s="116"/>
    </row>
    <row r="18" spans="1:13" ht="13.5" thickBot="1">
      <c r="A18" s="21" t="s">
        <v>15</v>
      </c>
      <c r="B18" s="120"/>
      <c r="C18" s="22">
        <f>G18+J18</f>
        <v>16530</v>
      </c>
      <c r="D18" s="22">
        <f>H18+K18</f>
        <v>0</v>
      </c>
      <c r="E18" s="22">
        <f>I18+L18</f>
        <v>16530</v>
      </c>
      <c r="F18" s="120"/>
      <c r="G18" s="38">
        <f>SUM(G16:G17)</f>
        <v>16530</v>
      </c>
      <c r="H18" s="22">
        <f>SUM(H16:H17)</f>
        <v>0</v>
      </c>
      <c r="I18" s="22">
        <f>SUM(I16:I17)</f>
        <v>16530</v>
      </c>
      <c r="J18" s="38">
        <v>0</v>
      </c>
      <c r="K18" s="22">
        <v>0</v>
      </c>
      <c r="L18" s="22">
        <v>0</v>
      </c>
      <c r="M18" s="121"/>
    </row>
    <row r="19" spans="1:13" ht="12.75">
      <c r="A19" s="26"/>
      <c r="B19" s="25"/>
      <c r="C19" s="27"/>
      <c r="D19" s="27"/>
      <c r="E19" s="27"/>
      <c r="F19" s="25"/>
      <c r="G19" s="39"/>
      <c r="H19" s="27"/>
      <c r="I19" s="27"/>
      <c r="J19" s="39"/>
      <c r="K19" s="27"/>
      <c r="L19" s="27"/>
      <c r="M19" s="122"/>
    </row>
    <row r="20" spans="1:13" ht="12.75">
      <c r="A20" s="19" t="s">
        <v>136</v>
      </c>
      <c r="B20" s="115"/>
      <c r="C20" s="115"/>
      <c r="D20" s="115"/>
      <c r="E20" s="115"/>
      <c r="F20" s="11"/>
      <c r="G20" s="114"/>
      <c r="H20" s="115"/>
      <c r="I20" s="115"/>
      <c r="J20" s="114"/>
      <c r="K20" s="115"/>
      <c r="L20" s="11"/>
      <c r="M20" s="116"/>
    </row>
    <row r="21" spans="1:13" ht="13.5" thickBot="1">
      <c r="A21" s="117"/>
      <c r="B21" s="115"/>
      <c r="C21" s="115"/>
      <c r="D21" s="115"/>
      <c r="E21" s="115"/>
      <c r="F21" s="40" t="s">
        <v>27</v>
      </c>
      <c r="G21" s="24">
        <f>SUM(H21:I21)</f>
        <v>3073</v>
      </c>
      <c r="H21" s="11">
        <v>0</v>
      </c>
      <c r="I21" s="11">
        <v>3073</v>
      </c>
      <c r="J21" s="24" t="s">
        <v>16</v>
      </c>
      <c r="K21" s="11" t="s">
        <v>16</v>
      </c>
      <c r="L21" s="11" t="s">
        <v>16</v>
      </c>
      <c r="M21" s="116"/>
    </row>
    <row r="22" spans="1:13" ht="13.5" thickBot="1">
      <c r="A22" s="21" t="s">
        <v>15</v>
      </c>
      <c r="B22" s="120"/>
      <c r="C22" s="22">
        <f>G22+J22</f>
        <v>3073</v>
      </c>
      <c r="D22" s="22">
        <f>H22+K22</f>
        <v>0</v>
      </c>
      <c r="E22" s="22">
        <f>I22+L22</f>
        <v>3073</v>
      </c>
      <c r="F22" s="120"/>
      <c r="G22" s="38">
        <f>SUM(G21:G21)</f>
        <v>3073</v>
      </c>
      <c r="H22" s="22">
        <f>SUM(H21:H21)</f>
        <v>0</v>
      </c>
      <c r="I22" s="22">
        <f>SUM(I21:I21)</f>
        <v>3073</v>
      </c>
      <c r="J22" s="38">
        <v>0</v>
      </c>
      <c r="K22" s="22">
        <v>0</v>
      </c>
      <c r="L22" s="22">
        <v>0</v>
      </c>
      <c r="M22" s="121"/>
    </row>
    <row r="23" spans="1:13" ht="12.75">
      <c r="A23" s="26"/>
      <c r="B23" s="25"/>
      <c r="C23" s="27"/>
      <c r="D23" s="27"/>
      <c r="E23" s="27"/>
      <c r="F23" s="25"/>
      <c r="G23" s="39"/>
      <c r="H23" s="27"/>
      <c r="I23" s="27"/>
      <c r="J23" s="39"/>
      <c r="K23" s="27"/>
      <c r="L23" s="27"/>
      <c r="M23" s="122"/>
    </row>
    <row r="24" spans="1:13" ht="12.75">
      <c r="A24" s="19" t="s">
        <v>137</v>
      </c>
      <c r="B24" s="115"/>
      <c r="C24" s="115"/>
      <c r="D24" s="115"/>
      <c r="E24" s="115"/>
      <c r="F24" s="11"/>
      <c r="G24" s="114"/>
      <c r="H24" s="115"/>
      <c r="I24" s="115"/>
      <c r="J24" s="114"/>
      <c r="K24" s="115"/>
      <c r="L24" s="11"/>
      <c r="M24" s="116"/>
    </row>
    <row r="25" spans="1:13" ht="12.75">
      <c r="A25" s="91"/>
      <c r="B25" s="115"/>
      <c r="C25" s="115"/>
      <c r="D25" s="115"/>
      <c r="E25" s="115"/>
      <c r="F25" s="11" t="s">
        <v>14</v>
      </c>
      <c r="G25" s="24">
        <f>SUM(H25:I25)</f>
        <v>12279</v>
      </c>
      <c r="H25" s="11">
        <v>0</v>
      </c>
      <c r="I25" s="11">
        <v>12279</v>
      </c>
      <c r="J25" s="24" t="s">
        <v>16</v>
      </c>
      <c r="K25" s="11" t="s">
        <v>16</v>
      </c>
      <c r="L25" s="11" t="s">
        <v>16</v>
      </c>
      <c r="M25" s="116"/>
    </row>
    <row r="26" spans="1:13" ht="12.75">
      <c r="A26" s="91"/>
      <c r="B26" s="115"/>
      <c r="C26" s="115"/>
      <c r="D26" s="115"/>
      <c r="E26" s="115"/>
      <c r="F26" s="11" t="s">
        <v>13</v>
      </c>
      <c r="G26" s="24">
        <f>SUM(H26:I26)</f>
        <v>281</v>
      </c>
      <c r="H26" s="11">
        <v>281</v>
      </c>
      <c r="I26" s="11">
        <v>0</v>
      </c>
      <c r="J26" s="24" t="s">
        <v>16</v>
      </c>
      <c r="K26" s="11" t="s">
        <v>16</v>
      </c>
      <c r="L26" s="11" t="s">
        <v>16</v>
      </c>
      <c r="M26" s="116"/>
    </row>
    <row r="27" spans="1:13" ht="12.75">
      <c r="A27" s="300"/>
      <c r="B27" s="301"/>
      <c r="C27" s="301"/>
      <c r="D27" s="301"/>
      <c r="E27" s="301"/>
      <c r="F27" s="302" t="s">
        <v>27</v>
      </c>
      <c r="G27" s="303">
        <f>SUM(H27:I27)</f>
        <v>7811</v>
      </c>
      <c r="H27" s="302">
        <v>0</v>
      </c>
      <c r="I27" s="302">
        <v>7811</v>
      </c>
      <c r="J27" s="303" t="s">
        <v>16</v>
      </c>
      <c r="K27" s="302" t="s">
        <v>16</v>
      </c>
      <c r="L27" s="302" t="s">
        <v>16</v>
      </c>
      <c r="M27" s="304"/>
    </row>
    <row r="28" spans="1:13" ht="12.75">
      <c r="A28" s="91"/>
      <c r="B28" s="115"/>
      <c r="C28" s="115"/>
      <c r="D28" s="115"/>
      <c r="E28" s="115"/>
      <c r="F28" s="11" t="s">
        <v>63</v>
      </c>
      <c r="G28" s="24">
        <v>0</v>
      </c>
      <c r="H28" s="11" t="s">
        <v>16</v>
      </c>
      <c r="I28" s="296" t="s">
        <v>16</v>
      </c>
      <c r="J28" s="11">
        <f>SUM(K28:L28)</f>
        <v>5247</v>
      </c>
      <c r="K28" s="11">
        <v>0</v>
      </c>
      <c r="L28" s="11">
        <v>5247</v>
      </c>
      <c r="M28" s="116"/>
    </row>
    <row r="29" spans="1:13" ht="12.75">
      <c r="A29" s="91"/>
      <c r="B29" s="115"/>
      <c r="C29" s="115"/>
      <c r="D29" s="115"/>
      <c r="E29" s="115"/>
      <c r="F29" s="11" t="s">
        <v>43</v>
      </c>
      <c r="G29" s="24">
        <v>0</v>
      </c>
      <c r="H29" s="11" t="s">
        <v>16</v>
      </c>
      <c r="I29" s="296" t="s">
        <v>16</v>
      </c>
      <c r="J29" s="11">
        <f>SUM(K29:L29)</f>
        <v>30</v>
      </c>
      <c r="K29" s="11">
        <v>0</v>
      </c>
      <c r="L29" s="11">
        <v>30</v>
      </c>
      <c r="M29" s="116"/>
    </row>
    <row r="30" spans="1:13" ht="13.5" thickBot="1">
      <c r="A30" s="117"/>
      <c r="B30" s="115"/>
      <c r="C30" s="115"/>
      <c r="D30" s="115"/>
      <c r="E30" s="115"/>
      <c r="F30" s="40" t="s">
        <v>52</v>
      </c>
      <c r="G30" s="24">
        <v>0</v>
      </c>
      <c r="H30" s="11" t="s">
        <v>16</v>
      </c>
      <c r="I30" s="297" t="s">
        <v>16</v>
      </c>
      <c r="J30" s="11">
        <f>SUM(K30:L30)</f>
        <v>279</v>
      </c>
      <c r="K30" s="4">
        <v>0</v>
      </c>
      <c r="L30" s="11">
        <v>279</v>
      </c>
      <c r="M30" s="116"/>
    </row>
    <row r="31" spans="1:13" ht="13.5" thickBot="1">
      <c r="A31" s="21" t="s">
        <v>15</v>
      </c>
      <c r="B31" s="120"/>
      <c r="C31" s="22">
        <f>G31+J31</f>
        <v>25927</v>
      </c>
      <c r="D31" s="22">
        <f>H31+K31</f>
        <v>281</v>
      </c>
      <c r="E31" s="22">
        <f>I31+L31</f>
        <v>25646</v>
      </c>
      <c r="F31" s="120"/>
      <c r="G31" s="38">
        <f>SUM(G25:G30)</f>
        <v>20371</v>
      </c>
      <c r="H31" s="22">
        <f>SUM(H25:H30)</f>
        <v>281</v>
      </c>
      <c r="I31" s="22">
        <f>SUM(I25:I30)</f>
        <v>20090</v>
      </c>
      <c r="J31" s="108">
        <f>SUM(J28:J30)</f>
        <v>5556</v>
      </c>
      <c r="K31" s="22">
        <v>0</v>
      </c>
      <c r="L31" s="22">
        <f>SUM(L28:L30)</f>
        <v>5556</v>
      </c>
      <c r="M31" s="121"/>
    </row>
    <row r="32" spans="1:13" ht="12.75">
      <c r="A32" s="26"/>
      <c r="B32" s="25"/>
      <c r="C32" s="27"/>
      <c r="D32" s="27"/>
      <c r="E32" s="27"/>
      <c r="F32" s="25"/>
      <c r="G32" s="39"/>
      <c r="H32" s="259"/>
      <c r="I32" s="27"/>
      <c r="J32" s="234"/>
      <c r="K32" s="235"/>
      <c r="L32" s="235"/>
      <c r="M32" s="122"/>
    </row>
    <row r="33" spans="1:13" ht="12.75">
      <c r="A33" s="74" t="s">
        <v>140</v>
      </c>
      <c r="B33" s="115"/>
      <c r="C33" s="115"/>
      <c r="D33" s="115"/>
      <c r="E33" s="115"/>
      <c r="F33" s="115"/>
      <c r="G33" s="24"/>
      <c r="H33" s="11"/>
      <c r="I33" s="11"/>
      <c r="J33" s="24"/>
      <c r="K33" s="115"/>
      <c r="L33" s="11"/>
      <c r="M33" s="116"/>
    </row>
    <row r="34" spans="1:13" ht="12.75">
      <c r="A34" s="20"/>
      <c r="B34" s="123"/>
      <c r="C34" s="123"/>
      <c r="D34" s="123"/>
      <c r="E34" s="123"/>
      <c r="F34" s="11" t="s">
        <v>14</v>
      </c>
      <c r="G34" s="24">
        <f>SUM(H34:I34)</f>
        <v>29540</v>
      </c>
      <c r="H34" s="11">
        <v>0</v>
      </c>
      <c r="I34" s="28">
        <f>SUM(I25+I16+I9)</f>
        <v>29540</v>
      </c>
      <c r="J34" s="29" t="s">
        <v>16</v>
      </c>
      <c r="K34" s="28" t="s">
        <v>16</v>
      </c>
      <c r="L34" s="28" t="s">
        <v>16</v>
      </c>
      <c r="M34" s="116"/>
    </row>
    <row r="35" spans="1:13" ht="12.75">
      <c r="A35" s="117"/>
      <c r="B35" s="123"/>
      <c r="C35" s="123"/>
      <c r="D35" s="123"/>
      <c r="E35" s="123"/>
      <c r="F35" s="35" t="s">
        <v>13</v>
      </c>
      <c r="G35" s="24">
        <v>13403</v>
      </c>
      <c r="H35" s="28">
        <v>12428</v>
      </c>
      <c r="I35" s="298">
        <v>975</v>
      </c>
      <c r="J35" s="29" t="s">
        <v>16</v>
      </c>
      <c r="K35" s="28" t="s">
        <v>16</v>
      </c>
      <c r="L35" s="28" t="s">
        <v>16</v>
      </c>
      <c r="M35" s="116"/>
    </row>
    <row r="36" spans="1:13" ht="12.75">
      <c r="A36" s="117"/>
      <c r="B36" s="123"/>
      <c r="C36" s="123"/>
      <c r="D36" s="123"/>
      <c r="E36" s="123"/>
      <c r="F36" s="35" t="s">
        <v>27</v>
      </c>
      <c r="G36" s="24">
        <f>SUM(H36:I36)</f>
        <v>41227</v>
      </c>
      <c r="H36" s="11">
        <v>21727</v>
      </c>
      <c r="I36" s="296">
        <f>SUM(I27+I21+I17+I11)</f>
        <v>19500</v>
      </c>
      <c r="J36" s="29" t="s">
        <v>16</v>
      </c>
      <c r="K36" s="28" t="s">
        <v>16</v>
      </c>
      <c r="L36" s="28" t="s">
        <v>16</v>
      </c>
      <c r="M36" s="116"/>
    </row>
    <row r="37" spans="1:13" ht="12.75">
      <c r="A37" s="118"/>
      <c r="B37" s="124"/>
      <c r="C37" s="124"/>
      <c r="D37" s="124"/>
      <c r="E37" s="124"/>
      <c r="F37" s="36" t="s">
        <v>63</v>
      </c>
      <c r="G37" s="37">
        <f>SUM(H37:I37)</f>
        <v>0</v>
      </c>
      <c r="H37" s="79" t="s">
        <v>16</v>
      </c>
      <c r="I37" s="299" t="s">
        <v>16</v>
      </c>
      <c r="J37" s="37">
        <v>5247</v>
      </c>
      <c r="K37" s="23">
        <v>0</v>
      </c>
      <c r="L37" s="23">
        <v>5247</v>
      </c>
      <c r="M37" s="119"/>
    </row>
    <row r="38" spans="1:13" ht="12.75">
      <c r="A38" s="117"/>
      <c r="B38" s="123"/>
      <c r="C38" s="123"/>
      <c r="D38" s="123"/>
      <c r="E38" s="123"/>
      <c r="F38" s="11" t="s">
        <v>43</v>
      </c>
      <c r="G38" s="24">
        <v>0</v>
      </c>
      <c r="H38" s="11" t="s">
        <v>16</v>
      </c>
      <c r="I38" s="296" t="s">
        <v>16</v>
      </c>
      <c r="J38" s="11">
        <f>SUM(K38:L38)</f>
        <v>51</v>
      </c>
      <c r="K38" s="11">
        <v>21</v>
      </c>
      <c r="L38" s="11">
        <v>30</v>
      </c>
      <c r="M38" s="116"/>
    </row>
    <row r="39" spans="1:13" ht="13.5" thickBot="1">
      <c r="A39" s="117"/>
      <c r="B39" s="123"/>
      <c r="C39" s="123"/>
      <c r="D39" s="123"/>
      <c r="E39" s="123"/>
      <c r="F39" s="40" t="s">
        <v>52</v>
      </c>
      <c r="G39" s="24">
        <v>0</v>
      </c>
      <c r="H39" s="11" t="s">
        <v>16</v>
      </c>
      <c r="I39" s="297" t="s">
        <v>16</v>
      </c>
      <c r="J39" s="11">
        <f>SUM(K39:L39)</f>
        <v>279</v>
      </c>
      <c r="K39" s="4">
        <v>0</v>
      </c>
      <c r="L39" s="11">
        <v>279</v>
      </c>
      <c r="M39" s="116"/>
    </row>
    <row r="40" spans="1:13" ht="15.75" thickBot="1">
      <c r="A40" s="308" t="s">
        <v>22</v>
      </c>
      <c r="B40" s="309"/>
      <c r="C40" s="310">
        <f>SUM(C4:C39)</f>
        <v>89747</v>
      </c>
      <c r="D40" s="310">
        <f>SUM(D4:D39)</f>
        <v>34176</v>
      </c>
      <c r="E40" s="310">
        <f>SUM(E4:E39)</f>
        <v>55571</v>
      </c>
      <c r="F40" s="309"/>
      <c r="G40" s="312">
        <f>SUM(G34:G36)</f>
        <v>84170</v>
      </c>
      <c r="H40" s="311">
        <f>SUM(H34:H39)</f>
        <v>34155</v>
      </c>
      <c r="I40" s="311">
        <f>SUM(I34:I39)</f>
        <v>50015</v>
      </c>
      <c r="J40" s="312">
        <f>SUM(J37:J39)</f>
        <v>5577</v>
      </c>
      <c r="K40" s="311">
        <f>SUM(K37:K39)</f>
        <v>21</v>
      </c>
      <c r="L40" s="311">
        <f>SUM(L37:L39)</f>
        <v>5556</v>
      </c>
      <c r="M40" s="313"/>
    </row>
    <row r="41" ht="12.75">
      <c r="L41" s="113"/>
    </row>
    <row r="42" spans="1:13" ht="15">
      <c r="A42" s="110"/>
      <c r="B42" s="125"/>
      <c r="C42" s="111"/>
      <c r="D42" s="111"/>
      <c r="E42" s="111"/>
      <c r="F42" s="125"/>
      <c r="G42" s="111"/>
      <c r="H42" s="111"/>
      <c r="I42" s="111"/>
      <c r="J42" s="111"/>
      <c r="K42" s="111"/>
      <c r="L42" s="111"/>
      <c r="M42" s="126"/>
    </row>
    <row r="43" spans="1:13" ht="15.75">
      <c r="A43" s="30"/>
      <c r="B43" s="115"/>
      <c r="C43" s="115"/>
      <c r="D43" s="115"/>
      <c r="E43" s="115"/>
      <c r="F43" s="30"/>
      <c r="G43" s="11"/>
      <c r="H43" s="11"/>
      <c r="I43" s="11"/>
      <c r="J43" s="30"/>
      <c r="K43" s="115"/>
      <c r="L43" s="11"/>
      <c r="M43" s="115"/>
    </row>
    <row r="44" ht="12.75">
      <c r="L44" s="113"/>
    </row>
    <row r="45" ht="12.75">
      <c r="L45" s="113"/>
    </row>
    <row r="46" ht="12.75">
      <c r="L46" s="113"/>
    </row>
    <row r="47" ht="12.75">
      <c r="L47" s="113"/>
    </row>
    <row r="48" ht="12.75">
      <c r="L48" s="113"/>
    </row>
    <row r="49" ht="12.75">
      <c r="L49" s="113"/>
    </row>
    <row r="50" ht="12.75">
      <c r="L50" s="113"/>
    </row>
  </sheetData>
  <sheetProtection/>
  <mergeCells count="6">
    <mergeCell ref="A1:M1"/>
    <mergeCell ref="A2:M2"/>
    <mergeCell ref="A3:M3"/>
    <mergeCell ref="C5:E5"/>
    <mergeCell ref="G5:I5"/>
    <mergeCell ref="J5:L5"/>
  </mergeCells>
  <printOptions horizontalCentered="1"/>
  <pageMargins left="0.7874015748031497" right="0.7874015748031497" top="0.9" bottom="0.53" header="0.36" footer="0.57"/>
  <pageSetup horizontalDpi="600" verticalDpi="600" orientation="landscape" paperSize="9" scale="89" r:id="rId1"/>
  <headerFooter alignWithMargins="0">
    <oddHeader>&amp;RÚP ŽINKOVY
Tabulka č. ZPF_2 k.ú. Kokořov
</oddHead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1">
      <selection activeCell="E24" sqref="E24"/>
    </sheetView>
  </sheetViews>
  <sheetFormatPr defaultColWidth="9.00390625" defaultRowHeight="12.75"/>
  <cols>
    <col min="1" max="1" width="32.875" style="0" customWidth="1"/>
    <col min="2" max="2" width="16.125" style="34" customWidth="1"/>
    <col min="3" max="3" width="16.125" style="0" customWidth="1"/>
    <col min="5" max="5" width="21.375" style="0" customWidth="1"/>
    <col min="6" max="6" width="18.125" style="0" customWidth="1"/>
  </cols>
  <sheetData>
    <row r="1" spans="1:8" s="43" customFormat="1" ht="18">
      <c r="A1" s="41" t="s">
        <v>32</v>
      </c>
      <c r="B1" s="42"/>
      <c r="C1" s="42"/>
      <c r="D1" s="42"/>
      <c r="E1" s="42"/>
      <c r="F1" s="42"/>
      <c r="G1" s="42"/>
      <c r="H1" s="42"/>
    </row>
    <row r="2" spans="1:8" s="43" customFormat="1" ht="18">
      <c r="A2" s="44" t="s">
        <v>142</v>
      </c>
      <c r="B2" s="42"/>
      <c r="C2" s="42"/>
      <c r="D2" s="42"/>
      <c r="E2" s="42"/>
      <c r="F2" s="42"/>
      <c r="G2" s="42"/>
      <c r="H2" s="42"/>
    </row>
    <row r="3" spans="1:9" s="43" customFormat="1" ht="15.75">
      <c r="A3" s="45" t="s">
        <v>143</v>
      </c>
      <c r="B3" s="46"/>
      <c r="C3" s="46"/>
      <c r="D3" s="46"/>
      <c r="F3" s="68"/>
      <c r="G3" s="47"/>
      <c r="H3" s="48"/>
      <c r="I3" s="47"/>
    </row>
    <row r="4" spans="1:9" s="43" customFormat="1" ht="15.75">
      <c r="A4" s="45"/>
      <c r="B4" s="46"/>
      <c r="C4" s="46"/>
      <c r="D4" s="46"/>
      <c r="E4" s="67" t="s">
        <v>39</v>
      </c>
      <c r="F4" s="68"/>
      <c r="G4" s="47"/>
      <c r="H4" s="48"/>
      <c r="I4" s="47"/>
    </row>
    <row r="5" spans="1:6" ht="16.5" thickBot="1">
      <c r="A5" s="241" t="s">
        <v>59</v>
      </c>
      <c r="F5" s="34"/>
    </row>
    <row r="6" spans="1:6" ht="19.5" thickBot="1">
      <c r="A6" s="56" t="s">
        <v>36</v>
      </c>
      <c r="B6" s="57" t="s">
        <v>42</v>
      </c>
      <c r="C6" s="58" t="s">
        <v>33</v>
      </c>
      <c r="E6" s="64" t="s">
        <v>36</v>
      </c>
      <c r="F6" s="66" t="s">
        <v>7</v>
      </c>
    </row>
    <row r="7" spans="1:6" ht="16.5" thickBot="1">
      <c r="A7" s="50" t="s">
        <v>26</v>
      </c>
      <c r="B7" s="51">
        <v>0</v>
      </c>
      <c r="C7" s="70">
        <f>SUM(B7*100)/B14</f>
        <v>0</v>
      </c>
      <c r="E7" s="261" t="s">
        <v>34</v>
      </c>
      <c r="F7" s="260">
        <v>75800</v>
      </c>
    </row>
    <row r="8" spans="1:6" ht="15.75">
      <c r="A8" s="50" t="s">
        <v>34</v>
      </c>
      <c r="B8" s="51">
        <v>29743</v>
      </c>
      <c r="C8" s="71">
        <f>SUM(B8*100)/B14</f>
        <v>46.6045126919461</v>
      </c>
      <c r="E8" s="261" t="s">
        <v>25</v>
      </c>
      <c r="F8" s="305">
        <v>72614</v>
      </c>
    </row>
    <row r="9" spans="1:6" ht="15">
      <c r="A9" s="50" t="s">
        <v>28</v>
      </c>
      <c r="B9" s="51">
        <v>0</v>
      </c>
      <c r="C9" s="71">
        <f>SUM(B9*100)/B14</f>
        <v>0</v>
      </c>
      <c r="E9" s="262"/>
      <c r="F9" s="65">
        <v>74712</v>
      </c>
    </row>
    <row r="10" spans="1:6" ht="15">
      <c r="A10" s="50" t="s">
        <v>25</v>
      </c>
      <c r="B10" s="51">
        <v>33023</v>
      </c>
      <c r="C10" s="71">
        <f>SUM(B10*100)/B14</f>
        <v>51.74396740833595</v>
      </c>
      <c r="E10" s="262"/>
      <c r="F10" s="65">
        <v>74713</v>
      </c>
    </row>
    <row r="11" spans="1:6" ht="16.5" thickBot="1">
      <c r="A11" s="50" t="s">
        <v>29</v>
      </c>
      <c r="B11" s="51">
        <v>1033</v>
      </c>
      <c r="C11" s="72">
        <f>SUM(B11*100)/B14</f>
        <v>1.618614854277656</v>
      </c>
      <c r="E11" s="326"/>
      <c r="F11" s="327">
        <v>74811</v>
      </c>
    </row>
    <row r="12" spans="1:6" ht="16.5" thickBot="1">
      <c r="A12" s="52" t="s">
        <v>37</v>
      </c>
      <c r="B12" s="53">
        <f>SUM(B7:B11)</f>
        <v>63799</v>
      </c>
      <c r="C12" s="63">
        <f>SUM(B12*100)/B14</f>
        <v>99.9670949545597</v>
      </c>
      <c r="E12" s="306" t="s">
        <v>29</v>
      </c>
      <c r="F12" s="307">
        <v>72645</v>
      </c>
    </row>
    <row r="13" spans="1:6" ht="16.5" thickBot="1">
      <c r="A13" s="54" t="s">
        <v>38</v>
      </c>
      <c r="B13" s="55">
        <v>21</v>
      </c>
      <c r="C13" s="61">
        <f>SUM(B13*100)/B14</f>
        <v>0.032905045440300845</v>
      </c>
      <c r="E13" s="263"/>
      <c r="F13" s="263"/>
    </row>
    <row r="14" spans="1:6" ht="16.5" thickBot="1">
      <c r="A14" s="59" t="s">
        <v>35</v>
      </c>
      <c r="B14" s="60">
        <f>SUM(B12:B13)</f>
        <v>63820</v>
      </c>
      <c r="C14" s="62">
        <v>100</v>
      </c>
      <c r="E14" s="263"/>
      <c r="F14" s="263"/>
    </row>
    <row r="15" spans="1:6" ht="15.75">
      <c r="A15" s="67"/>
      <c r="B15" s="68"/>
      <c r="C15" s="69"/>
      <c r="E15" s="263"/>
      <c r="F15" s="263"/>
    </row>
    <row r="16" spans="3:6" ht="15.75">
      <c r="C16" s="69"/>
      <c r="E16" s="263"/>
      <c r="F16" s="263"/>
    </row>
    <row r="17" spans="1:6" ht="16.5" thickBot="1">
      <c r="A17" s="241" t="s">
        <v>141</v>
      </c>
      <c r="E17" s="263"/>
      <c r="F17" s="263"/>
    </row>
    <row r="18" spans="1:6" ht="19.5" thickBot="1">
      <c r="A18" s="56" t="s">
        <v>36</v>
      </c>
      <c r="B18" s="57" t="s">
        <v>42</v>
      </c>
      <c r="C18" s="58" t="s">
        <v>33</v>
      </c>
      <c r="E18" s="263"/>
      <c r="F18" s="263"/>
    </row>
    <row r="19" spans="1:6" ht="15">
      <c r="A19" s="50" t="s">
        <v>26</v>
      </c>
      <c r="B19" s="51">
        <v>0</v>
      </c>
      <c r="C19" s="70">
        <f>SUM(B19*100)/B26</f>
        <v>0</v>
      </c>
      <c r="E19" s="263"/>
      <c r="F19" s="263"/>
    </row>
    <row r="20" spans="1:6" ht="15">
      <c r="A20" s="50" t="s">
        <v>34</v>
      </c>
      <c r="B20" s="51">
        <v>39922</v>
      </c>
      <c r="C20" s="71">
        <f>SUM(B20*100)/B26</f>
        <v>44.48282393840463</v>
      </c>
      <c r="E20" s="263"/>
      <c r="F20" s="263"/>
    </row>
    <row r="21" spans="1:3" ht="15">
      <c r="A21" s="50" t="s">
        <v>28</v>
      </c>
      <c r="B21" s="51">
        <v>0</v>
      </c>
      <c r="C21" s="71">
        <f>SUM(B21*100)/B26</f>
        <v>0</v>
      </c>
    </row>
    <row r="22" spans="1:3" ht="15">
      <c r="A22" s="50" t="s">
        <v>25</v>
      </c>
      <c r="B22" s="51">
        <v>43215</v>
      </c>
      <c r="C22" s="71">
        <f>SUM(B22*100)/B26</f>
        <v>48.15202736581724</v>
      </c>
    </row>
    <row r="23" spans="1:3" ht="15">
      <c r="A23" s="50" t="s">
        <v>29</v>
      </c>
      <c r="B23" s="51">
        <v>1033</v>
      </c>
      <c r="C23" s="72">
        <f>SUM(B23*100)/B26</f>
        <v>1.1510134043477775</v>
      </c>
    </row>
    <row r="24" spans="1:3" ht="15.75">
      <c r="A24" s="52" t="s">
        <v>37</v>
      </c>
      <c r="B24" s="53">
        <f>SUM(B19:B23)</f>
        <v>84170</v>
      </c>
      <c r="C24" s="63">
        <f>SUM(B24*100)/B26</f>
        <v>93.78586470856965</v>
      </c>
    </row>
    <row r="25" spans="1:3" ht="16.5" thickBot="1">
      <c r="A25" s="54" t="s">
        <v>38</v>
      </c>
      <c r="B25" s="55">
        <v>5577</v>
      </c>
      <c r="C25" s="61">
        <f>SUM(B25*100)/B26</f>
        <v>6.214135291430354</v>
      </c>
    </row>
    <row r="26" spans="1:3" ht="16.5" thickBot="1">
      <c r="A26" s="59" t="s">
        <v>35</v>
      </c>
      <c r="B26" s="60">
        <f>SUM(B24:B25)</f>
        <v>89747</v>
      </c>
      <c r="C26" s="62">
        <v>100</v>
      </c>
    </row>
  </sheetData>
  <sheetProtection/>
  <printOptions/>
  <pageMargins left="0.7874015748031497" right="0.7874015748031497" top="1.08" bottom="0.4330708661417323" header="0.44" footer="0.4330708661417323"/>
  <pageSetup horizontalDpi="600" verticalDpi="600" orientation="landscape" paperSize="9" scale="90" r:id="rId1"/>
  <headerFooter alignWithMargins="0">
    <oddHeader>&amp;RÚP ŽINKOVY
Tabulka č. ZPF_3 k.ú. Kokořov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PC</dc:creator>
  <cp:keywords/>
  <dc:description/>
  <cp:lastModifiedBy>Mirka</cp:lastModifiedBy>
  <cp:lastPrinted>2012-11-23T09:07:10Z</cp:lastPrinted>
  <dcterms:created xsi:type="dcterms:W3CDTF">2006-10-18T08:16:36Z</dcterms:created>
  <dcterms:modified xsi:type="dcterms:W3CDTF">2012-11-23T09:07:58Z</dcterms:modified>
  <cp:category/>
  <cp:version/>
  <cp:contentType/>
  <cp:contentStatus/>
</cp:coreProperties>
</file>